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X:\環境管理課\C_環境システム\04_Fe基準\01_基準・指針\MGｎ5001(2020-07-改訂版x)_指針9＋α版○\付属書＆様式ファイル\"/>
    </mc:Choice>
  </mc:AlternateContent>
  <bookViews>
    <workbookView xWindow="2730" yWindow="-120" windowWidth="15600" windowHeight="10830" activeTab="2"/>
  </bookViews>
  <sheets>
    <sheet name="Japanese_和文" sheetId="1" r:id="rId1"/>
    <sheet name="Japanese_和文 (記入例)" sheetId="3" r:id="rId2"/>
    <sheet name="English_英文" sheetId="2" r:id="rId3"/>
    <sheet name="English_英文 (Entry example)" sheetId="4" r:id="rId4"/>
  </sheets>
  <definedNames>
    <definedName name="_xlnm.Print_Area" localSheetId="2">English_英文!$A$1:$S$119</definedName>
    <definedName name="_xlnm.Print_Area" localSheetId="3">'English_英文 (Entry example)'!$A$1:$S$119</definedName>
    <definedName name="_xlnm.Print_Area" localSheetId="0">Japanese_和文!$A$1:$S$119</definedName>
    <definedName name="_xlnm.Print_Area" localSheetId="1">'Japanese_和文 (記入例)'!$A$1:$S$119</definedName>
    <definedName name="_xlnm.Print_Titles" localSheetId="2">English_英文!$21:$21</definedName>
    <definedName name="_xlnm.Print_Titles" localSheetId="3">'English_英文 (Entry example)'!$21:$21</definedName>
    <definedName name="_xlnm.Print_Titles" localSheetId="0">Japanese_和文!$21:$21</definedName>
    <definedName name="_xlnm.Print_Titles" localSheetId="1">'Japanese_和文 (記入例)'!$21:$21</definedName>
  </definedNames>
  <calcPr calcId="162913"/>
</workbook>
</file>

<file path=xl/calcChain.xml><?xml version="1.0" encoding="utf-8"?>
<calcChain xmlns="http://schemas.openxmlformats.org/spreadsheetml/2006/main">
  <c r="M118" i="4" l="1"/>
  <c r="O114" i="4"/>
  <c r="O112" i="4"/>
  <c r="O110" i="4"/>
  <c r="O108" i="4"/>
  <c r="O106" i="4"/>
  <c r="O104" i="4"/>
  <c r="O102" i="4"/>
  <c r="O100" i="4"/>
  <c r="O99" i="4"/>
  <c r="O98" i="4"/>
  <c r="O96" i="4"/>
  <c r="O94" i="4"/>
  <c r="O92" i="4"/>
  <c r="O90" i="4"/>
  <c r="O88" i="4"/>
  <c r="O86" i="4"/>
  <c r="O84" i="4"/>
  <c r="O82" i="4"/>
  <c r="O80" i="4"/>
  <c r="O78" i="4"/>
  <c r="O76" i="4"/>
  <c r="O74" i="4"/>
  <c r="O72" i="4"/>
  <c r="O70" i="4"/>
  <c r="O68" i="4"/>
  <c r="O66" i="4"/>
  <c r="O62" i="4"/>
  <c r="O60" i="4"/>
  <c r="O56" i="4"/>
  <c r="O54" i="4"/>
  <c r="O50" i="4"/>
  <c r="O46" i="4"/>
  <c r="O44" i="4"/>
  <c r="O42" i="4"/>
  <c r="O40" i="4"/>
  <c r="O38" i="4"/>
  <c r="O36" i="4"/>
  <c r="O34" i="4"/>
  <c r="O32" i="4"/>
  <c r="O30" i="4"/>
  <c r="O28" i="4"/>
  <c r="O26" i="4"/>
  <c r="O24" i="4"/>
  <c r="O22" i="4"/>
  <c r="M118" i="3"/>
  <c r="O114" i="3"/>
  <c r="O112" i="3"/>
  <c r="O110" i="3"/>
  <c r="O108" i="3"/>
  <c r="O106" i="3"/>
  <c r="O104" i="3"/>
  <c r="O102" i="3"/>
  <c r="O100" i="3"/>
  <c r="O99" i="3"/>
  <c r="O98" i="3"/>
  <c r="O96" i="3"/>
  <c r="O94" i="3"/>
  <c r="O92" i="3"/>
  <c r="O90" i="3"/>
  <c r="O88" i="3"/>
  <c r="O86" i="3"/>
  <c r="O84" i="3"/>
  <c r="O82" i="3"/>
  <c r="O80" i="3"/>
  <c r="O78" i="3"/>
  <c r="O76" i="3"/>
  <c r="O74" i="3"/>
  <c r="O72" i="3"/>
  <c r="O70" i="3"/>
  <c r="O68" i="3"/>
  <c r="O66" i="3"/>
  <c r="O62" i="3"/>
  <c r="O60" i="3"/>
  <c r="O56" i="3"/>
  <c r="O54" i="3"/>
  <c r="O50" i="3"/>
  <c r="O46" i="3"/>
  <c r="O44" i="3"/>
  <c r="O42" i="3"/>
  <c r="O40" i="3"/>
  <c r="O38" i="3"/>
  <c r="O36" i="3"/>
  <c r="O34" i="3"/>
  <c r="O32" i="3"/>
  <c r="O30" i="3"/>
  <c r="O28" i="3"/>
  <c r="O26" i="3"/>
  <c r="O24" i="3"/>
  <c r="O22" i="3"/>
  <c r="O118" i="4" l="1"/>
  <c r="P118" i="4" s="1"/>
  <c r="O118" i="3"/>
  <c r="P118" i="3" s="1"/>
  <c r="O78" i="2"/>
  <c r="O76" i="1"/>
  <c r="O74" i="1"/>
  <c r="O72" i="1"/>
  <c r="O68" i="1"/>
  <c r="O66" i="1"/>
  <c r="O84" i="2" l="1"/>
  <c r="O86" i="2"/>
  <c r="O80" i="2"/>
  <c r="O84" i="1" l="1"/>
  <c r="O86" i="1"/>
  <c r="O82" i="1"/>
  <c r="O80" i="1" l="1"/>
  <c r="O70" i="1"/>
  <c r="O78" i="1"/>
  <c r="M118" i="2" l="1"/>
  <c r="O114" i="2"/>
  <c r="O112" i="2"/>
  <c r="O110" i="2"/>
  <c r="O108" i="2"/>
  <c r="O106" i="2"/>
  <c r="O104" i="2"/>
  <c r="O102" i="2"/>
  <c r="O100" i="2"/>
  <c r="O99" i="2"/>
  <c r="O98" i="2"/>
  <c r="O96" i="2"/>
  <c r="O94" i="2"/>
  <c r="O92" i="2"/>
  <c r="O90" i="2"/>
  <c r="O88" i="2"/>
  <c r="O82" i="2"/>
  <c r="O76" i="2"/>
  <c r="O74" i="2"/>
  <c r="O72" i="2"/>
  <c r="O70" i="2"/>
  <c r="O68" i="2"/>
  <c r="O66" i="2"/>
  <c r="O62" i="2"/>
  <c r="O60" i="2"/>
  <c r="O56" i="2"/>
  <c r="O54" i="2"/>
  <c r="O50" i="2"/>
  <c r="O46" i="2"/>
  <c r="O44" i="2"/>
  <c r="O42" i="2"/>
  <c r="O40" i="2"/>
  <c r="O38" i="2"/>
  <c r="O36" i="2"/>
  <c r="O34" i="2"/>
  <c r="O32" i="2"/>
  <c r="O30" i="2"/>
  <c r="O28" i="2"/>
  <c r="O26" i="2"/>
  <c r="O24" i="2"/>
  <c r="O22" i="2"/>
  <c r="O114" i="1"/>
  <c r="O112" i="1"/>
  <c r="O110" i="1"/>
  <c r="O108" i="1"/>
  <c r="O106" i="1"/>
  <c r="O104" i="1"/>
  <c r="O102" i="1"/>
  <c r="O100" i="1"/>
  <c r="O99" i="1"/>
  <c r="O98" i="1"/>
  <c r="O96" i="1"/>
  <c r="O94" i="1"/>
  <c r="O92" i="1"/>
  <c r="O90" i="1"/>
  <c r="O88" i="1"/>
  <c r="O62" i="1"/>
  <c r="O60" i="1"/>
  <c r="O56" i="1"/>
  <c r="O54" i="1"/>
  <c r="O50" i="1"/>
  <c r="O46" i="1"/>
  <c r="O44" i="1"/>
  <c r="O42" i="1"/>
  <c r="O40" i="1"/>
  <c r="O38" i="1"/>
  <c r="O36" i="1"/>
  <c r="O34" i="1"/>
  <c r="O32" i="1"/>
  <c r="O30" i="1"/>
  <c r="O28" i="1"/>
  <c r="O26" i="1"/>
  <c r="O24" i="1"/>
  <c r="O22" i="1"/>
  <c r="M118" i="1"/>
  <c r="O118" i="1" l="1"/>
  <c r="P118" i="1" s="1"/>
  <c r="O118" i="2"/>
  <c r="P118" i="2" s="1"/>
</calcChain>
</file>

<file path=xl/sharedStrings.xml><?xml version="1.0" encoding="utf-8"?>
<sst xmlns="http://schemas.openxmlformats.org/spreadsheetml/2006/main" count="933" uniqueCount="435">
  <si>
    <t>環境品質保証システムチェックシート</t>
    <rPh sb="0" eb="2">
      <t>カンキョウ</t>
    </rPh>
    <rPh sb="4" eb="6">
      <t>ホショウ</t>
    </rPh>
    <phoneticPr fontId="0"/>
  </si>
  <si>
    <t>評価</t>
    <phoneticPr fontId="2"/>
  </si>
  <si>
    <t>判　定　基　準</t>
  </si>
  <si>
    <t>○</t>
    <phoneticPr fontId="2"/>
  </si>
  <si>
    <t>　要求項目/チェック内容に関するしくみがあり、確実に運用されている。</t>
    <rPh sb="1" eb="3">
      <t>ヨウキュウ</t>
    </rPh>
    <rPh sb="3" eb="5">
      <t>コウモク</t>
    </rPh>
    <rPh sb="10" eb="12">
      <t>ナイヨウ</t>
    </rPh>
    <rPh sb="13" eb="14">
      <t>カン</t>
    </rPh>
    <rPh sb="23" eb="25">
      <t>カクジツ</t>
    </rPh>
    <rPh sb="26" eb="28">
      <t>ウンヨウ</t>
    </rPh>
    <phoneticPr fontId="2"/>
  </si>
  <si>
    <t>△</t>
    <phoneticPr fontId="2"/>
  </si>
  <si>
    <t>　要求項目/チェック内容に関するしくみ、または運用の一部に不備がある。</t>
    <rPh sb="1" eb="3">
      <t>ヨウキュウ</t>
    </rPh>
    <rPh sb="3" eb="5">
      <t>コウモク</t>
    </rPh>
    <rPh sb="10" eb="12">
      <t>ナイヨウ</t>
    </rPh>
    <rPh sb="13" eb="14">
      <t>カン</t>
    </rPh>
    <rPh sb="23" eb="25">
      <t>ウンヨウ</t>
    </rPh>
    <rPh sb="26" eb="28">
      <t>イチブ</t>
    </rPh>
    <rPh sb="29" eb="31">
      <t>フビ</t>
    </rPh>
    <phoneticPr fontId="2"/>
  </si>
  <si>
    <t>×</t>
    <phoneticPr fontId="2"/>
  </si>
  <si>
    <t>　要求項目/チェック内容を実施するしくみがなく、運用もしていない。</t>
    <rPh sb="1" eb="3">
      <t>ヨウキュウ</t>
    </rPh>
    <rPh sb="3" eb="5">
      <t>コウモク</t>
    </rPh>
    <rPh sb="10" eb="12">
      <t>ナイヨウ</t>
    </rPh>
    <rPh sb="13" eb="15">
      <t>ジッシ</t>
    </rPh>
    <rPh sb="24" eb="26">
      <t>ウンヨウ</t>
    </rPh>
    <phoneticPr fontId="2"/>
  </si>
  <si>
    <t>―</t>
    <phoneticPr fontId="2"/>
  </si>
  <si>
    <t xml:space="preserve">  設問に該当せず。　</t>
    <phoneticPr fontId="2"/>
  </si>
  <si>
    <t>設問
No.</t>
    <rPh sb="0" eb="2">
      <t>セツモン</t>
    </rPh>
    <phoneticPr fontId="0"/>
  </si>
  <si>
    <t>選択肢</t>
    <rPh sb="0" eb="3">
      <t>センタクシ</t>
    </rPh>
    <phoneticPr fontId="2"/>
  </si>
  <si>
    <t>配点</t>
    <rPh sb="0" eb="2">
      <t>ハイテン</t>
    </rPh>
    <phoneticPr fontId="2"/>
  </si>
  <si>
    <t>評価点</t>
    <rPh sb="0" eb="2">
      <t>ヒョウカ</t>
    </rPh>
    <rPh sb="2" eb="3">
      <t>テン</t>
    </rPh>
    <phoneticPr fontId="2"/>
  </si>
  <si>
    <t>自己評価</t>
    <phoneticPr fontId="2"/>
  </si>
  <si>
    <t>管理内容/コメント等</t>
    <rPh sb="0" eb="2">
      <t>カンリ</t>
    </rPh>
    <rPh sb="2" eb="4">
      <t>ナイヨウ</t>
    </rPh>
    <phoneticPr fontId="2"/>
  </si>
  <si>
    <t>方針</t>
    <phoneticPr fontId="2"/>
  </si>
  <si>
    <t>経営責任者が承認した製品含有化学物質管理に関する方針がありますか？</t>
    <phoneticPr fontId="2"/>
  </si>
  <si>
    <t>基準文書化</t>
    <rPh sb="0" eb="2">
      <t>キジュン</t>
    </rPh>
    <phoneticPr fontId="2"/>
  </si>
  <si>
    <t>製品含有化学物質及びその管理に関する基準があり、必要に応じ見直されていますか？</t>
    <rPh sb="8" eb="9">
      <t>オヨ</t>
    </rPh>
    <rPh sb="12" eb="14">
      <t>カンリ</t>
    </rPh>
    <rPh sb="18" eb="20">
      <t>キジュン</t>
    </rPh>
    <rPh sb="24" eb="26">
      <t>ヒツヨウ</t>
    </rPh>
    <rPh sb="27" eb="28">
      <t>オウ</t>
    </rPh>
    <rPh sb="29" eb="31">
      <t>ミナオ</t>
    </rPh>
    <phoneticPr fontId="0"/>
  </si>
  <si>
    <t>責任及び権限</t>
    <phoneticPr fontId="2"/>
  </si>
  <si>
    <t>製品含有化学物質に関する管理責任者が任命され責任・権限が明確になっていますか？</t>
    <rPh sb="2" eb="4">
      <t>ガンユウ</t>
    </rPh>
    <rPh sb="4" eb="6">
      <t>カガク</t>
    </rPh>
    <rPh sb="6" eb="8">
      <t>ブッシツ</t>
    </rPh>
    <rPh sb="9" eb="10">
      <t>カン</t>
    </rPh>
    <phoneticPr fontId="0"/>
  </si>
  <si>
    <t>設計・開発管理</t>
    <phoneticPr fontId="2"/>
  </si>
  <si>
    <t>購買管理の検証</t>
    <phoneticPr fontId="2"/>
  </si>
  <si>
    <t>製造管理の検証</t>
    <phoneticPr fontId="2"/>
  </si>
  <si>
    <t>引渡し管理の検証</t>
    <phoneticPr fontId="2"/>
  </si>
  <si>
    <t>量産開始前までに、出荷時の製品含有化学物質管理基準適合を保証する為の確認事項を規定していますか？</t>
    <rPh sb="0" eb="2">
      <t>リョウサン</t>
    </rPh>
    <rPh sb="2" eb="5">
      <t>カイシマエ</t>
    </rPh>
    <rPh sb="9" eb="11">
      <t>シュッカ</t>
    </rPh>
    <rPh sb="11" eb="12">
      <t>ジ</t>
    </rPh>
    <rPh sb="13" eb="15">
      <t>セイヒン</t>
    </rPh>
    <rPh sb="15" eb="17">
      <t>ガンユウ</t>
    </rPh>
    <rPh sb="28" eb="30">
      <t>ホショウ</t>
    </rPh>
    <rPh sb="32" eb="33">
      <t>タメ</t>
    </rPh>
    <rPh sb="34" eb="36">
      <t>カクニン</t>
    </rPh>
    <rPh sb="36" eb="38">
      <t>ジコウ</t>
    </rPh>
    <rPh sb="39" eb="41">
      <t>キテイ</t>
    </rPh>
    <phoneticPr fontId="0"/>
  </si>
  <si>
    <t>購買管理</t>
    <phoneticPr fontId="2"/>
  </si>
  <si>
    <t>情報の入手・確認</t>
  </si>
  <si>
    <t>複数社購買している部材に対しても、それぞれに含有化学物質情報を確認し、基準適合を確認していますか？</t>
    <rPh sb="0" eb="3">
      <t>フクスウシャ</t>
    </rPh>
    <rPh sb="3" eb="5">
      <t>コウバイ</t>
    </rPh>
    <rPh sb="9" eb="11">
      <t>ブザイ</t>
    </rPh>
    <rPh sb="12" eb="13">
      <t>タイ</t>
    </rPh>
    <phoneticPr fontId="0"/>
  </si>
  <si>
    <t>供給者の
管理状況確認</t>
    <phoneticPr fontId="2"/>
  </si>
  <si>
    <t>受入れ管理</t>
    <phoneticPr fontId="2"/>
  </si>
  <si>
    <t>製造管理</t>
    <phoneticPr fontId="2"/>
  </si>
  <si>
    <t>組成変化及び
濃度変化の管理</t>
    <phoneticPr fontId="2"/>
  </si>
  <si>
    <t>(1)</t>
    <phoneticPr fontId="2"/>
  </si>
  <si>
    <t>(2)</t>
    <phoneticPr fontId="2"/>
  </si>
  <si>
    <t>誤使用・
混入汚染防止策</t>
    <phoneticPr fontId="2"/>
  </si>
  <si>
    <t>―</t>
    <phoneticPr fontId="2"/>
  </si>
  <si>
    <t>(1)</t>
    <phoneticPr fontId="2"/>
  </si>
  <si>
    <t>(3)</t>
    <phoneticPr fontId="2"/>
  </si>
  <si>
    <t>設備・治工具・容器等を禁止物質含有製品（部品、材料）と共用していますか?</t>
    <rPh sb="9" eb="10">
      <t>トウ</t>
    </rPh>
    <rPh sb="11" eb="13">
      <t>キンシ</t>
    </rPh>
    <rPh sb="13" eb="15">
      <t>ブッシツ</t>
    </rPh>
    <rPh sb="15" eb="17">
      <t>ガンユウ</t>
    </rPh>
    <rPh sb="17" eb="19">
      <t>セイヒン</t>
    </rPh>
    <rPh sb="20" eb="22">
      <t>ブヒン</t>
    </rPh>
    <rPh sb="23" eb="25">
      <t>ザイリョウ</t>
    </rPh>
    <rPh sb="27" eb="29">
      <t>キョウヨウ</t>
    </rPh>
    <phoneticPr fontId="2"/>
  </si>
  <si>
    <t>-2</t>
    <phoneticPr fontId="2"/>
  </si>
  <si>
    <t>(2)</t>
    <phoneticPr fontId="2"/>
  </si>
  <si>
    <t>引渡し管理</t>
    <phoneticPr fontId="2"/>
  </si>
  <si>
    <t>外部委託先の
管理状況確認</t>
    <phoneticPr fontId="2"/>
  </si>
  <si>
    <t>トレーサビリティ
（履歴管理）</t>
    <phoneticPr fontId="2"/>
  </si>
  <si>
    <t>引渡しされた製品ロット毎に原材料から製造日、製造工程、出荷履歴(納入先)を確認できますか？</t>
    <rPh sb="20" eb="21">
      <t>ヒ</t>
    </rPh>
    <rPh sb="22" eb="24">
      <t>セイゾウ</t>
    </rPh>
    <rPh sb="24" eb="26">
      <t>コウテイ</t>
    </rPh>
    <phoneticPr fontId="2"/>
  </si>
  <si>
    <t>顧客との情報交換</t>
    <phoneticPr fontId="2"/>
  </si>
  <si>
    <t>変更管理</t>
  </si>
  <si>
    <t>不適合品発生時
における対応</t>
    <phoneticPr fontId="2"/>
  </si>
  <si>
    <t>不適合品が顧客に流出する恐れがある場合（または流出した場合）、顧客に報告する事が規定されていますか？</t>
    <rPh sb="0" eb="3">
      <t>フテキゴウ</t>
    </rPh>
    <rPh sb="3" eb="4">
      <t>ヒン</t>
    </rPh>
    <rPh sb="5" eb="7">
      <t>コキャク</t>
    </rPh>
    <rPh sb="8" eb="10">
      <t>リュウシュツ</t>
    </rPh>
    <rPh sb="12" eb="13">
      <t>オソ</t>
    </rPh>
    <rPh sb="17" eb="19">
      <t>バアイ</t>
    </rPh>
    <rPh sb="23" eb="25">
      <t>リュウシュツ</t>
    </rPh>
    <rPh sb="27" eb="29">
      <t>バアイ</t>
    </rPh>
    <rPh sb="31" eb="33">
      <t>コキャク</t>
    </rPh>
    <rPh sb="34" eb="36">
      <t>ホウコク</t>
    </rPh>
    <rPh sb="38" eb="39">
      <t>コト</t>
    </rPh>
    <rPh sb="40" eb="42">
      <t>キテイ</t>
    </rPh>
    <phoneticPr fontId="0"/>
  </si>
  <si>
    <t>教育・訓練</t>
    <phoneticPr fontId="2"/>
  </si>
  <si>
    <t>文書及び記録の管理</t>
    <phoneticPr fontId="2"/>
  </si>
  <si>
    <t>実施状況の評価
及び改善</t>
    <rPh sb="0" eb="2">
      <t>ジッシ</t>
    </rPh>
    <rPh sb="2" eb="4">
      <t>ジョウキョウ</t>
    </rPh>
    <rPh sb="5" eb="7">
      <t>ヒョウカ</t>
    </rPh>
    <rPh sb="8" eb="9">
      <t>オヨ</t>
    </rPh>
    <rPh sb="10" eb="12">
      <t>カイゼン</t>
    </rPh>
    <phoneticPr fontId="0"/>
  </si>
  <si>
    <t>製品含有化学物質管理に関する内部監査を定期的に実施していますか？</t>
    <rPh sb="0" eb="2">
      <t>セイヒン</t>
    </rPh>
    <rPh sb="8" eb="10">
      <t>カンリ</t>
    </rPh>
    <rPh sb="19" eb="22">
      <t>テイキテキ</t>
    </rPh>
    <rPh sb="23" eb="25">
      <t>ジッシ</t>
    </rPh>
    <phoneticPr fontId="0"/>
  </si>
  <si>
    <t>内部監査で判明した不適合事項は、是正処置や効果の確認がなされ、経営者へ報告されていますか？</t>
    <phoneticPr fontId="2"/>
  </si>
  <si>
    <t>○</t>
  </si>
  <si>
    <t>あり</t>
  </si>
  <si>
    <t>部品・材料・仕掛品の置場、工程（設備その周辺を含む）、製品倉庫について禁止物質の識別管理（専用化、表示等）を実施していますか？</t>
    <rPh sb="6" eb="8">
      <t>シカカリ</t>
    </rPh>
    <rPh sb="8" eb="9">
      <t>ヒン</t>
    </rPh>
    <rPh sb="16" eb="18">
      <t>セツビ</t>
    </rPh>
    <rPh sb="45" eb="48">
      <t>センヨウカ</t>
    </rPh>
    <phoneticPr fontId="2"/>
  </si>
  <si>
    <t>作業者へ禁止物質に関する教育を行っていますか？</t>
    <rPh sb="0" eb="3">
      <t>サギョウシャ</t>
    </rPh>
    <phoneticPr fontId="2"/>
  </si>
  <si>
    <t>禁止物質を使用した後の洗浄基準を定めて、実施し、記録していますか？</t>
    <rPh sb="9" eb="10">
      <t>アト</t>
    </rPh>
    <rPh sb="20" eb="22">
      <t>ジッシ</t>
    </rPh>
    <rPh sb="24" eb="26">
      <t>キロク</t>
    </rPh>
    <phoneticPr fontId="2"/>
  </si>
  <si>
    <t>誤使用、混入汚染が定常的に防止できる事を示すエビデンスを提示できますか？</t>
    <rPh sb="9" eb="12">
      <t>テイジョウテキ</t>
    </rPh>
    <rPh sb="13" eb="15">
      <t>ボウシ</t>
    </rPh>
    <rPh sb="18" eb="19">
      <t>コト</t>
    </rPh>
    <rPh sb="20" eb="21">
      <t>シメ</t>
    </rPh>
    <rPh sb="28" eb="30">
      <t>テイジ</t>
    </rPh>
    <phoneticPr fontId="2"/>
  </si>
  <si>
    <t>―</t>
  </si>
  <si>
    <t>△</t>
  </si>
  <si>
    <t>文書名</t>
    <phoneticPr fontId="2"/>
  </si>
  <si>
    <t>管理責任者を規定した文書名</t>
    <rPh sb="6" eb="8">
      <t>キテイ</t>
    </rPh>
    <phoneticPr fontId="2"/>
  </si>
  <si>
    <t>具体的に確認している内容</t>
    <rPh sb="0" eb="3">
      <t>グタイテキ</t>
    </rPh>
    <rPh sb="4" eb="6">
      <t>カクニン</t>
    </rPh>
    <rPh sb="10" eb="12">
      <t>ナイヨウ</t>
    </rPh>
    <phoneticPr fontId="2"/>
  </si>
  <si>
    <t>入手している情報</t>
    <rPh sb="0" eb="2">
      <t>ニュウシュ</t>
    </rPh>
    <rPh sb="6" eb="8">
      <t>ジョウホウ</t>
    </rPh>
    <phoneticPr fontId="2"/>
  </si>
  <si>
    <t>複数社購買している部材</t>
    <rPh sb="0" eb="2">
      <t>フクスウ</t>
    </rPh>
    <rPh sb="2" eb="3">
      <t>シャ</t>
    </rPh>
    <rPh sb="3" eb="5">
      <t>コウバイ</t>
    </rPh>
    <rPh sb="9" eb="11">
      <t>ブザイ</t>
    </rPh>
    <phoneticPr fontId="2"/>
  </si>
  <si>
    <t>要求している文書名</t>
    <rPh sb="0" eb="2">
      <t>ヨウキュウ</t>
    </rPh>
    <phoneticPr fontId="2"/>
  </si>
  <si>
    <t>評価した記録</t>
    <rPh sb="4" eb="6">
      <t>キロク</t>
    </rPh>
    <phoneticPr fontId="2"/>
  </si>
  <si>
    <t>受入時の確認内容</t>
    <rPh sb="0" eb="2">
      <t>ウケイレ</t>
    </rPh>
    <rPh sb="2" eb="3">
      <t>ジ</t>
    </rPh>
    <rPh sb="4" eb="6">
      <t>カクニン</t>
    </rPh>
    <rPh sb="6" eb="8">
      <t>ナイヨウ</t>
    </rPh>
    <phoneticPr fontId="2"/>
  </si>
  <si>
    <t>分析装置（XRF、ICPなど）</t>
    <phoneticPr fontId="2"/>
  </si>
  <si>
    <t>分析対象・頻度</t>
    <phoneticPr fontId="2"/>
  </si>
  <si>
    <t>禁止物質名</t>
    <phoneticPr fontId="2"/>
  </si>
  <si>
    <t xml:space="preserve">可能性がある工程、部材名
</t>
    <rPh sb="6" eb="8">
      <t>コウテイ</t>
    </rPh>
    <rPh sb="9" eb="11">
      <t>ブザイ</t>
    </rPh>
    <rPh sb="11" eb="12">
      <t>メイ</t>
    </rPh>
    <phoneticPr fontId="2"/>
  </si>
  <si>
    <t>禁止物質を考慮した製造条件等</t>
    <phoneticPr fontId="2"/>
  </si>
  <si>
    <t>分析品目・頻度</t>
    <phoneticPr fontId="2"/>
  </si>
  <si>
    <t>懸念される物質</t>
    <phoneticPr fontId="2"/>
  </si>
  <si>
    <t>対象部材</t>
    <rPh sb="0" eb="2">
      <t>タイショウ</t>
    </rPh>
    <phoneticPr fontId="2"/>
  </si>
  <si>
    <t>専用化、表示等を指示している文書名</t>
    <rPh sb="8" eb="10">
      <t>シジ</t>
    </rPh>
    <phoneticPr fontId="2"/>
  </si>
  <si>
    <t>洗浄基準名</t>
    <rPh sb="0" eb="2">
      <t>センジョウ</t>
    </rPh>
    <rPh sb="2" eb="4">
      <t>キジュン</t>
    </rPh>
    <rPh sb="4" eb="5">
      <t>メイ</t>
    </rPh>
    <phoneticPr fontId="2"/>
  </si>
  <si>
    <t>確認記録名</t>
    <rPh sb="0" eb="2">
      <t>カクニン</t>
    </rPh>
    <rPh sb="2" eb="4">
      <t>キロク</t>
    </rPh>
    <rPh sb="4" eb="5">
      <t>メイ</t>
    </rPh>
    <phoneticPr fontId="2"/>
  </si>
  <si>
    <t>エビデンス名</t>
    <rPh sb="5" eb="6">
      <t>メイ</t>
    </rPh>
    <phoneticPr fontId="2"/>
  </si>
  <si>
    <t>対象部材</t>
    <phoneticPr fontId="2"/>
  </si>
  <si>
    <t>確認している内容</t>
    <rPh sb="0" eb="2">
      <t>カクニン</t>
    </rPh>
    <rPh sb="6" eb="8">
      <t>ナイヨウ</t>
    </rPh>
    <phoneticPr fontId="2"/>
  </si>
  <si>
    <t>委託工程</t>
    <rPh sb="0" eb="2">
      <t>イタク</t>
    </rPh>
    <rPh sb="2" eb="4">
      <t>コウテイ</t>
    </rPh>
    <phoneticPr fontId="2"/>
  </si>
  <si>
    <t>トレーサビリティ検証ができる記録名（システム名）</t>
    <rPh sb="14" eb="16">
      <t>キロク</t>
    </rPh>
    <rPh sb="16" eb="17">
      <t>メイ</t>
    </rPh>
    <rPh sb="22" eb="23">
      <t>メイ</t>
    </rPh>
    <phoneticPr fontId="2"/>
  </si>
  <si>
    <t>確認内容</t>
    <phoneticPr fontId="2"/>
  </si>
  <si>
    <t>顧客申請記録名（または規定名）</t>
    <rPh sb="0" eb="2">
      <t>コキャク</t>
    </rPh>
    <rPh sb="2" eb="4">
      <t>シンセイ</t>
    </rPh>
    <rPh sb="4" eb="6">
      <t>キロク</t>
    </rPh>
    <rPh sb="6" eb="7">
      <t>メイ</t>
    </rPh>
    <rPh sb="11" eb="13">
      <t>キテイ</t>
    </rPh>
    <rPh sb="13" eb="14">
      <t>メイ</t>
    </rPh>
    <phoneticPr fontId="2"/>
  </si>
  <si>
    <t>処置結果を記録した文書名</t>
    <phoneticPr fontId="2"/>
  </si>
  <si>
    <t>過去１年に実施した教育</t>
    <rPh sb="0" eb="2">
      <t>カコ</t>
    </rPh>
    <rPh sb="3" eb="4">
      <t>ネン</t>
    </rPh>
    <rPh sb="5" eb="7">
      <t>ジッシ</t>
    </rPh>
    <rPh sb="9" eb="11">
      <t>キョウイク</t>
    </rPh>
    <phoneticPr fontId="2"/>
  </si>
  <si>
    <t>基準類の体系を示した文書名</t>
    <rPh sb="4" eb="6">
      <t>タイケイ</t>
    </rPh>
    <rPh sb="7" eb="8">
      <t>シメ</t>
    </rPh>
    <rPh sb="10" eb="12">
      <t>ブンショ</t>
    </rPh>
    <rPh sb="12" eb="13">
      <t>メイ</t>
    </rPh>
    <phoneticPr fontId="2"/>
  </si>
  <si>
    <t>過去１年における実施日</t>
    <rPh sb="0" eb="2">
      <t>カコ</t>
    </rPh>
    <rPh sb="3" eb="4">
      <t>ネン</t>
    </rPh>
    <rPh sb="8" eb="10">
      <t>ジッシ</t>
    </rPh>
    <rPh sb="10" eb="11">
      <t>ヒ</t>
    </rPh>
    <phoneticPr fontId="2"/>
  </si>
  <si>
    <t>過去１年における報告日</t>
    <rPh sb="0" eb="2">
      <t>カコ</t>
    </rPh>
    <rPh sb="3" eb="4">
      <t>ネン</t>
    </rPh>
    <rPh sb="8" eb="10">
      <t>ホウコク</t>
    </rPh>
    <rPh sb="10" eb="11">
      <t>ヒ</t>
    </rPh>
    <phoneticPr fontId="2"/>
  </si>
  <si>
    <t>1</t>
    <phoneticPr fontId="2"/>
  </si>
  <si>
    <t>5</t>
    <phoneticPr fontId="2"/>
  </si>
  <si>
    <t>6</t>
    <phoneticPr fontId="2"/>
  </si>
  <si>
    <t>8</t>
    <phoneticPr fontId="2"/>
  </si>
  <si>
    <t>10</t>
    <phoneticPr fontId="2"/>
  </si>
  <si>
    <t>11</t>
    <phoneticPr fontId="2"/>
  </si>
  <si>
    <t>量産開始前までに、工程における組成変化や濃度変化（はんだ槽、ポリマー重合、めっき、インク塗料、接着剤等）、禁止物質汚染の影響、リサイクル材の有無を検証し、基準適合を確認していますか？</t>
    <rPh sb="20" eb="22">
      <t>ノウド</t>
    </rPh>
    <rPh sb="53" eb="55">
      <t>キンシ</t>
    </rPh>
    <rPh sb="55" eb="57">
      <t>ブッシツ</t>
    </rPh>
    <rPh sb="57" eb="59">
      <t>オセン</t>
    </rPh>
    <rPh sb="60" eb="62">
      <t>エイキョウ</t>
    </rPh>
    <rPh sb="68" eb="69">
      <t>ザイ</t>
    </rPh>
    <rPh sb="70" eb="72">
      <t>ウム</t>
    </rPh>
    <rPh sb="73" eb="75">
      <t>ケンショウ</t>
    </rPh>
    <phoneticPr fontId="0"/>
  </si>
  <si>
    <t>なし</t>
  </si>
  <si>
    <t>×</t>
  </si>
  <si>
    <t>生産工場名</t>
    <rPh sb="0" eb="2">
      <t>セイサン</t>
    </rPh>
    <rPh sb="2" eb="4">
      <t>コウジョウ</t>
    </rPh>
    <rPh sb="4" eb="5">
      <t>メイ</t>
    </rPh>
    <phoneticPr fontId="2"/>
  </si>
  <si>
    <t>部署名</t>
    <rPh sb="0" eb="2">
      <t>ブショ</t>
    </rPh>
    <rPh sb="2" eb="3">
      <t>メイ</t>
    </rPh>
    <phoneticPr fontId="2"/>
  </si>
  <si>
    <t>組成変化、濃度変化に関して定期的な分析を行っていますか？</t>
    <rPh sb="10" eb="11">
      <t>カン</t>
    </rPh>
    <phoneticPr fontId="2"/>
  </si>
  <si>
    <t>文書名</t>
    <rPh sb="0" eb="2">
      <t>ブンショ</t>
    </rPh>
    <rPh sb="2" eb="3">
      <t>メイ</t>
    </rPh>
    <phoneticPr fontId="2"/>
  </si>
  <si>
    <t>リサイクルしている部材名</t>
    <rPh sb="9" eb="11">
      <t>ブザイ</t>
    </rPh>
    <rPh sb="11" eb="12">
      <t>メイ</t>
    </rPh>
    <phoneticPr fontId="2"/>
  </si>
  <si>
    <t>製品含有化学物質の不適合発生時の処置に関する手順を文書化し、処置結果を記録していますか？</t>
    <rPh sb="0" eb="2">
      <t>セイヒン</t>
    </rPh>
    <rPh sb="2" eb="4">
      <t>ガンユウ</t>
    </rPh>
    <rPh sb="4" eb="6">
      <t>カガク</t>
    </rPh>
    <rPh sb="6" eb="8">
      <t>ブッシツ</t>
    </rPh>
    <rPh sb="9" eb="12">
      <t>フテキゴウ</t>
    </rPh>
    <phoneticPr fontId="2"/>
  </si>
  <si>
    <t>製品含有化学物質及びその管理に関する従業員へ教育が適宜行われていますか？</t>
    <phoneticPr fontId="2"/>
  </si>
  <si>
    <t>製品含有化学物質及びその管理に関する基準類が整備され、運用されていますか？</t>
    <rPh sb="18" eb="20">
      <t>キジュン</t>
    </rPh>
    <rPh sb="20" eb="21">
      <t>ルイ</t>
    </rPh>
    <rPh sb="22" eb="24">
      <t>セイビ</t>
    </rPh>
    <phoneticPr fontId="0"/>
  </si>
  <si>
    <t>記録上の教育名</t>
    <rPh sb="2" eb="3">
      <t>ジョウ</t>
    </rPh>
    <rPh sb="6" eb="7">
      <t>メイ</t>
    </rPh>
    <phoneticPr fontId="2"/>
  </si>
  <si>
    <t>対象設備・治工具・容器</t>
    <rPh sb="0" eb="2">
      <t>タイショウ</t>
    </rPh>
    <phoneticPr fontId="2"/>
  </si>
  <si>
    <t>基準を満足する為に必要な製品含有化学物質情報（不含有保証、成分表、分析記録等）を部材/原材料の購入先などから入手していますか？</t>
    <rPh sb="0" eb="2">
      <t>キジュン</t>
    </rPh>
    <rPh sb="3" eb="5">
      <t>マンゾク</t>
    </rPh>
    <rPh sb="7" eb="8">
      <t>タメ</t>
    </rPh>
    <rPh sb="40" eb="42">
      <t>ブザイ</t>
    </rPh>
    <rPh sb="43" eb="44">
      <t>ゲン</t>
    </rPh>
    <rPh sb="44" eb="46">
      <t>ザイリョウ</t>
    </rPh>
    <rPh sb="47" eb="49">
      <t>コウニュウ</t>
    </rPh>
    <rPh sb="49" eb="50">
      <t>サキ</t>
    </rPh>
    <phoneticPr fontId="2"/>
  </si>
  <si>
    <t>購入先に製品含有化学物質管理のしくみの構築と運用を要求していますか？</t>
    <rPh sb="0" eb="2">
      <t>コウニュウ</t>
    </rPh>
    <rPh sb="2" eb="3">
      <t>サキ</t>
    </rPh>
    <phoneticPr fontId="2"/>
  </si>
  <si>
    <t>購入先選定に際して製品含有化学物質管理の取組みを評価していますか？</t>
    <rPh sb="3" eb="5">
      <t>センテイ</t>
    </rPh>
    <rPh sb="6" eb="7">
      <t>サイ</t>
    </rPh>
    <rPh sb="24" eb="26">
      <t>ヒョウカ</t>
    </rPh>
    <phoneticPr fontId="0"/>
  </si>
  <si>
    <t>残留又は生成する禁止物質を考慮した管理を実施していますか？</t>
    <rPh sb="8" eb="10">
      <t>キンシ</t>
    </rPh>
    <rPh sb="17" eb="19">
      <t>カンリ</t>
    </rPh>
    <rPh sb="20" eb="22">
      <t>ジッシ</t>
    </rPh>
    <phoneticPr fontId="2"/>
  </si>
  <si>
    <t>「禁止物質」の有無に係わらず、工程管理(ロットNo管理、先入れ先出し、識別管理、RoHS禁止物質混入防止など)について、管理工程図または管理フロー図により手順化していますか？</t>
    <rPh sb="7" eb="9">
      <t>ウム</t>
    </rPh>
    <rPh sb="10" eb="11">
      <t>カカ</t>
    </rPh>
    <phoneticPr fontId="2"/>
  </si>
  <si>
    <t>製品の材料や工程を変更する際には、事前に当社に申請していますか？（事例が未発生の場合は、申請する事になっていますか？）</t>
    <rPh sb="3" eb="5">
      <t>ザイリョウ</t>
    </rPh>
    <rPh sb="21" eb="22">
      <t>シャ</t>
    </rPh>
    <rPh sb="33" eb="35">
      <t>ジレイ</t>
    </rPh>
    <rPh sb="36" eb="37">
      <t>ミ</t>
    </rPh>
    <rPh sb="37" eb="39">
      <t>ハッセイ</t>
    </rPh>
    <rPh sb="40" eb="42">
      <t>バアイ</t>
    </rPh>
    <rPh sb="44" eb="46">
      <t>シンセイ</t>
    </rPh>
    <rPh sb="48" eb="49">
      <t>コト</t>
    </rPh>
    <phoneticPr fontId="0"/>
  </si>
  <si>
    <t>※</t>
    <phoneticPr fontId="2"/>
  </si>
  <si>
    <t>配点</t>
    <rPh sb="0" eb="2">
      <t>ハイテン</t>
    </rPh>
    <phoneticPr fontId="2"/>
  </si>
  <si>
    <t>評価結果</t>
    <rPh sb="0" eb="2">
      <t>ヒョウカ</t>
    </rPh>
    <rPh sb="2" eb="4">
      <t>ケッカ</t>
    </rPh>
    <phoneticPr fontId="2"/>
  </si>
  <si>
    <t>/100</t>
    <phoneticPr fontId="2"/>
  </si>
  <si>
    <t>評価点</t>
    <rPh sb="0" eb="2">
      <t>ヒョウカ</t>
    </rPh>
    <rPh sb="2" eb="3">
      <t>テン</t>
    </rPh>
    <phoneticPr fontId="2"/>
  </si>
  <si>
    <t>評価責任者（役職/氏名）</t>
    <rPh sb="0" eb="2">
      <t>ヒョウカ</t>
    </rPh>
    <rPh sb="2" eb="4">
      <t>セキニン</t>
    </rPh>
    <phoneticPr fontId="2"/>
  </si>
  <si>
    <t>製品の倉入もしくは出荷に際して、製品含有化学物質管理に関する管理結果を確認していますか？</t>
    <rPh sb="0" eb="2">
      <t>セイヒン</t>
    </rPh>
    <rPh sb="3" eb="5">
      <t>クライ</t>
    </rPh>
    <rPh sb="9" eb="11">
      <t>シュッカ</t>
    </rPh>
    <rPh sb="12" eb="13">
      <t>サイ</t>
    </rPh>
    <rPh sb="16" eb="18">
      <t>セイヒン</t>
    </rPh>
    <rPh sb="18" eb="20">
      <t>ガンユウ</t>
    </rPh>
    <rPh sb="20" eb="22">
      <t>カガク</t>
    </rPh>
    <rPh sb="22" eb="24">
      <t>ブッシツ</t>
    </rPh>
    <rPh sb="24" eb="26">
      <t>カンリ</t>
    </rPh>
    <rPh sb="27" eb="28">
      <t>カン</t>
    </rPh>
    <rPh sb="30" eb="32">
      <t>カンリ</t>
    </rPh>
    <rPh sb="32" eb="34">
      <t>ケッカ</t>
    </rPh>
    <rPh sb="35" eb="37">
      <t>カクニン</t>
    </rPh>
    <phoneticPr fontId="0"/>
  </si>
  <si>
    <t>当社への納入製品の工程を外部委託先に委託していますか？</t>
    <rPh sb="1" eb="2">
      <t>シャ</t>
    </rPh>
    <rPh sb="9" eb="11">
      <t>コウテイ</t>
    </rPh>
    <rPh sb="12" eb="14">
      <t>ガイブ</t>
    </rPh>
    <rPh sb="18" eb="20">
      <t>イタク</t>
    </rPh>
    <phoneticPr fontId="0"/>
  </si>
  <si>
    <t>外部委託先に対して製品含有化学物質管理を指示し、その実施状況を確認していますか？</t>
    <rPh sb="0" eb="2">
      <t>ガイブ</t>
    </rPh>
    <rPh sb="20" eb="22">
      <t>シジ</t>
    </rPh>
    <phoneticPr fontId="2"/>
  </si>
  <si>
    <t>要求項目</t>
    <phoneticPr fontId="2"/>
  </si>
  <si>
    <t>Please evaluate your system based on the judgment criteria shown in the table below.</t>
  </si>
  <si>
    <t>Date of evaluation</t>
    <phoneticPr fontId="2"/>
  </si>
  <si>
    <t>Name of delivered product or outsourced work</t>
    <phoneticPr fontId="2"/>
  </si>
  <si>
    <t>Person responsible for evaluation (post/name)</t>
    <phoneticPr fontId="2"/>
  </si>
  <si>
    <r>
      <t xml:space="preserve">1. If the check results are different depending on the delivered product 
</t>
    </r>
    <r>
      <rPr>
        <sz val="11"/>
        <rFont val="ＭＳ Ｐゴシック"/>
        <family val="3"/>
        <charset val="128"/>
      </rPr>
      <t>　</t>
    </r>
    <r>
      <rPr>
        <sz val="11"/>
        <rFont val="Arial"/>
        <family val="2"/>
      </rPr>
      <t xml:space="preserve"> or the production plant, use different check sheets for replies.</t>
    </r>
    <phoneticPr fontId="2"/>
  </si>
  <si>
    <t>Evaluation</t>
    <phoneticPr fontId="2"/>
  </si>
  <si>
    <t>Judgment criterion</t>
    <phoneticPr fontId="2"/>
  </si>
  <si>
    <t>Conforming</t>
    <phoneticPr fontId="2"/>
  </si>
  <si>
    <t>A scheme relating to requirements/checks is established and thoroughly applied.</t>
    <phoneticPr fontId="2"/>
  </si>
  <si>
    <t>Partial conforming</t>
    <phoneticPr fontId="2"/>
  </si>
  <si>
    <t>The scheme relating to requirements/checks or its application is incomplete.</t>
    <phoneticPr fontId="2"/>
  </si>
  <si>
    <t>Not conforming</t>
    <phoneticPr fontId="2"/>
  </si>
  <si>
    <t>No scheme for implementing requirements/checks is established and applied.</t>
    <phoneticPr fontId="2"/>
  </si>
  <si>
    <t>Not applicable</t>
    <phoneticPr fontId="2"/>
  </si>
  <si>
    <t>The question is not applicable.</t>
    <phoneticPr fontId="2"/>
  </si>
  <si>
    <t>Requirement</t>
    <phoneticPr fontId="2"/>
  </si>
  <si>
    <t>Question
No.</t>
    <phoneticPr fontId="0"/>
  </si>
  <si>
    <t>Check item</t>
    <phoneticPr fontId="2"/>
  </si>
  <si>
    <t>Self-evaluation</t>
    <phoneticPr fontId="2"/>
  </si>
  <si>
    <t>Score</t>
    <phoneticPr fontId="2"/>
  </si>
  <si>
    <t>Description of management/Comment, etc.</t>
    <phoneticPr fontId="2"/>
  </si>
  <si>
    <t>Policy</t>
    <phoneticPr fontId="2"/>
  </si>
  <si>
    <t>Do you have a management policy of chemical substances in products that approved by top management?</t>
    <phoneticPr fontId="2"/>
  </si>
  <si>
    <t>Title of document</t>
    <phoneticPr fontId="2"/>
  </si>
  <si>
    <t>Documentation of criteria</t>
    <phoneticPr fontId="2"/>
  </si>
  <si>
    <t>Do you have criteria of chemical substances in products and their management and review it as needed?</t>
    <phoneticPr fontId="0"/>
  </si>
  <si>
    <t>Responsibility and authority</t>
    <phoneticPr fontId="2"/>
  </si>
  <si>
    <t>Is a management representative for chemical substances in products appointed, and are the responsibility and authority of the management representative clearly defined?</t>
    <phoneticPr fontId="0"/>
  </si>
  <si>
    <t>Title of document stipulating management representative</t>
    <phoneticPr fontId="2"/>
  </si>
  <si>
    <t>3</t>
    <phoneticPr fontId="2"/>
  </si>
  <si>
    <t>Management at Design and Development</t>
    <phoneticPr fontId="2"/>
  </si>
  <si>
    <t>Verification of management at purchasing</t>
    <phoneticPr fontId="2"/>
  </si>
  <si>
    <t>Do you verify information about chemical substances in materials and parts, and check conformity to the criteria berore the start of mass production?</t>
    <phoneticPr fontId="0"/>
  </si>
  <si>
    <t>Contents specifically checked</t>
    <phoneticPr fontId="2"/>
  </si>
  <si>
    <t>Verification of management for the manufacturing process</t>
    <phoneticPr fontId="2"/>
  </si>
  <si>
    <t>Do you verify composition and concentration changes (solder bath, polymerization, plating, inks and paints, adhesives, etc.) in the process, the effect of contamination by prohibited substances, and the use of recycled materials and check conformity to the criteria before the start of mass production?</t>
    <phoneticPr fontId="0"/>
  </si>
  <si>
    <t>Verification of management at delivery</t>
    <phoneticPr fontId="2"/>
  </si>
  <si>
    <t>Do you stipulate check points before the start of mass production to ensure conformity to the criteria for the management of chemical substances in products at delivery?</t>
    <phoneticPr fontId="0"/>
  </si>
  <si>
    <t>Management at Purchasing</t>
    <phoneticPr fontId="2"/>
  </si>
  <si>
    <t>Collection and Verification of Information</t>
    <phoneticPr fontId="2"/>
  </si>
  <si>
    <t>Do you acquire from the component/raw material supplier, etc. information about chemical substances in products (guarantee of containing no prohibited substances, composition table, analysis record, etc.), which is required to fulfill the standard?</t>
    <phoneticPr fontId="2"/>
  </si>
  <si>
    <t>Acquired information</t>
    <phoneticPr fontId="2"/>
  </si>
  <si>
    <t>Do you check information about chemical substances in each material and part purchased from several suppliers and conformity to the criteria?</t>
    <phoneticPr fontId="0"/>
  </si>
  <si>
    <t>Material and part purchased from several suppliers</t>
    <phoneticPr fontId="2"/>
  </si>
  <si>
    <t>Verification of the Management Status at Supplier</t>
    <phoneticPr fontId="2"/>
  </si>
  <si>
    <t>Do you require each of your suppliers to establish and apply a scheme for the management of chemical substances in products?</t>
    <phoneticPr fontId="2"/>
  </si>
  <si>
    <t>Title of document requiring establishment and application</t>
    <phoneticPr fontId="2"/>
  </si>
  <si>
    <t>When selecting a supplier, do you evaluate its commitment to the management of chemical substances in products?</t>
    <phoneticPr fontId="0"/>
  </si>
  <si>
    <t>Evaluated record</t>
    <phoneticPr fontId="2"/>
  </si>
  <si>
    <t>Management at Receiving</t>
    <phoneticPr fontId="2"/>
  </si>
  <si>
    <t>At receiving, do you confirm that the purchased materials and parts fulfill the criteria?  (Don't you use components that are not checked or identified?)</t>
    <phoneticPr fontId="0"/>
  </si>
  <si>
    <t>Details of check at the time of acceptance</t>
    <phoneticPr fontId="2"/>
  </si>
  <si>
    <t>Do you have analysis equipment for chemical substances in the products concerned at the production site where they are manufactured, and regularly analyze materials and parts or products as needed?</t>
    <phoneticPr fontId="0"/>
  </si>
  <si>
    <t>Analysis equipment (XRF, ICP, etc.)</t>
    <phoneticPr fontId="2"/>
  </si>
  <si>
    <t>Items to be analyzed, frequency of analysis</t>
    <phoneticPr fontId="2"/>
  </si>
  <si>
    <t>Management for the Manufacturing Process</t>
    <phoneticPr fontId="2"/>
  </si>
  <si>
    <t>The manegement of "change of composition and change of concentration"</t>
    <phoneticPr fontId="2"/>
  </si>
  <si>
    <t>Is there any possibility that prohibited substances exceeding the management criteria will remain or be generated due to composition and concentration changes of parts and materials in the process?
(Solder bath, polymerization, plating, inks and paints, adhesives, etc.)</t>
    <phoneticPr fontId="6"/>
  </si>
  <si>
    <t>―</t>
    <phoneticPr fontId="2"/>
  </si>
  <si>
    <t>Name of possible process or parts and materials</t>
    <phoneticPr fontId="2"/>
  </si>
  <si>
    <t>Name of prohibited substance</t>
    <phoneticPr fontId="2"/>
  </si>
  <si>
    <t>Do you perform management considering prohibited substances that may remain or be generated?</t>
    <phoneticPr fontId="2"/>
  </si>
  <si>
    <t>Manufacturing condition, etc. considering prohibited substances</t>
    <phoneticPr fontId="2"/>
  </si>
  <si>
    <t>Do you regularly analyze composition change or concentration change?</t>
    <phoneticPr fontId="2"/>
  </si>
  <si>
    <t>Prevention of Contamination by Incorrect Use or Admixture</t>
    <phoneticPr fontId="2"/>
  </si>
  <si>
    <t>Is the procedure for process control (lot number management, first-in first-out, identification control, prevention of inclusion of RoHS prohibited substances, etc.) described in a process control chart or control flow chart, regardless of whether there are "prohibited substances"?</t>
    <phoneticPr fontId="2"/>
  </si>
  <si>
    <t>Subject parts and materials</t>
    <phoneticPr fontId="2"/>
  </si>
  <si>
    <t>Substance of concern</t>
    <phoneticPr fontId="2"/>
  </si>
  <si>
    <t>Do you introduce identification control (exclusive use, marking, etc.) of prohibited substances to storage areas for parts, materials, and in-process products, processes (including equipment and peripheral systems), and product warehouses?</t>
    <phoneticPr fontId="2"/>
  </si>
  <si>
    <t>Title of document specifying exclusive use, marking, etc.</t>
    <phoneticPr fontId="2"/>
  </si>
  <si>
    <t>Do you conduct education in prohibited substances for operators?</t>
    <phoneticPr fontId="2"/>
  </si>
  <si>
    <t>Name of education on record</t>
    <phoneticPr fontId="2"/>
  </si>
  <si>
    <t>(3)</t>
    <phoneticPr fontId="2"/>
  </si>
  <si>
    <t>Are equipment, jigs, tools, containers, etc. also used for products (parts, materials) containing prohibited substances?</t>
    <phoneticPr fontId="2"/>
  </si>
  <si>
    <t>Subject equipment, jig, tool, container</t>
    <phoneticPr fontId="2"/>
  </si>
  <si>
    <t>-1</t>
    <phoneticPr fontId="2"/>
  </si>
  <si>
    <t>Do you establish, apply, and record a standard for cleaning after the use of prohibited substances?</t>
    <phoneticPr fontId="2"/>
  </si>
  <si>
    <t>Title of standard for cleaning</t>
    <phoneticPr fontId="2"/>
  </si>
  <si>
    <t>Do you analyze and check prohibited substances whenever cleaning is performed?</t>
    <phoneticPr fontId="2"/>
  </si>
  <si>
    <t>Title of checked record</t>
    <phoneticPr fontId="2"/>
  </si>
  <si>
    <t>-3</t>
    <phoneticPr fontId="2"/>
  </si>
  <si>
    <t>Can you present evidence that indicates that incorrect use, admixture of foreign substances, and contamination can be constantly prevented?</t>
    <phoneticPr fontId="2"/>
  </si>
  <si>
    <t>Name of evidence</t>
    <phoneticPr fontId="2"/>
  </si>
  <si>
    <t>Do you use recycled materials for products delivered to Fuji Electric?</t>
    <phoneticPr fontId="0"/>
  </si>
  <si>
    <t>Name of recycled material</t>
    <phoneticPr fontId="2"/>
  </si>
  <si>
    <t>Subject material</t>
    <phoneticPr fontId="2"/>
  </si>
  <si>
    <t>Management at Delivery</t>
    <phoneticPr fontId="2"/>
  </si>
  <si>
    <t>Do you check the results of the management of chemical substances in products at the time of warehousing or delivery of products?</t>
    <phoneticPr fontId="0"/>
  </si>
  <si>
    <t>Checked contents</t>
    <phoneticPr fontId="2"/>
  </si>
  <si>
    <t>7</t>
    <phoneticPr fontId="2"/>
  </si>
  <si>
    <t>Confirmation of status of management at Outsourcing</t>
    <phoneticPr fontId="2"/>
  </si>
  <si>
    <t>Do you outsource to another organization any of the processes relating to products delivered to Fuji Electric?</t>
    <phoneticPr fontId="0"/>
  </si>
  <si>
    <t>Outsourced process</t>
    <phoneticPr fontId="2"/>
  </si>
  <si>
    <t>Do you direct such a outsourced organization to manage chemical substances in products, and monitor the status of management?</t>
    <phoneticPr fontId="2"/>
  </si>
  <si>
    <t>Name of checked record</t>
    <phoneticPr fontId="2"/>
  </si>
  <si>
    <t>Traceability</t>
    <phoneticPr fontId="2"/>
  </si>
  <si>
    <t>Can the date of manufacture, manufacturing process, and delivery history (customer) of each delivered product lot be traced from raw materials?</t>
    <phoneticPr fontId="2"/>
  </si>
  <si>
    <t>Name of record (name of system) from which traceability can be verified</t>
    <phoneticPr fontId="2"/>
  </si>
  <si>
    <t>Exchange of Information with the Customer</t>
    <phoneticPr fontId="2"/>
  </si>
  <si>
    <t>Do you make an application to Fuji Electric before performing a material or process change for products?
(If such a change is yet to take place, do you make it a rule to apply for it?)</t>
    <phoneticPr fontId="0"/>
  </si>
  <si>
    <t>Name of record of application to customer (or title of rules)</t>
    <phoneticPr fontId="2"/>
  </si>
  <si>
    <t>Do you have a documented procedure for taking actions against nonconformities about chemical substances in products and keep a record of the results of actions?</t>
    <phoneticPr fontId="2"/>
  </si>
  <si>
    <t>Title of document in which the results of actions are recorded</t>
    <phoneticPr fontId="2"/>
  </si>
  <si>
    <t>If there is a possibility of delivery of non-conforming products to customers (or if non-conforming products were delivered to customers), do you have a provision of reporting it to the affected customers?</t>
  </si>
  <si>
    <t>Education conducted for the past year</t>
    <phoneticPr fontId="2"/>
  </si>
  <si>
    <t>Do you have in place and apply standards relating to chemical substances in products and their management?</t>
    <phoneticPr fontId="0"/>
  </si>
  <si>
    <t>Do you regularly perform an internal audit of the management of chemical substances in products?</t>
    <phoneticPr fontId="2"/>
  </si>
  <si>
    <t>Date of audit for the past year</t>
    <phoneticPr fontId="2"/>
  </si>
  <si>
    <t>Do you take corrective actions against non-conformities found in internal audits and check and report these corrective actions and their effects to the top management?</t>
    <phoneticPr fontId="2"/>
  </si>
  <si>
    <t>Date of report for the past year</t>
    <phoneticPr fontId="2"/>
  </si>
  <si>
    <t>9</t>
    <phoneticPr fontId="2"/>
  </si>
  <si>
    <r>
      <t xml:space="preserve">Do you keep the latest edition of Fuji Electric's requirements relating to the management of chemical substances in products (Guidelines for Chemical Substances Contained in Products </t>
    </r>
    <r>
      <rPr>
        <sz val="10"/>
        <rFont val="ＭＳ Ｐゴシック"/>
        <family val="3"/>
        <charset val="128"/>
      </rPr>
      <t>【</t>
    </r>
    <r>
      <rPr>
        <sz val="10"/>
        <rFont val="Arial"/>
        <family val="2"/>
      </rPr>
      <t>Semiconductors</t>
    </r>
    <r>
      <rPr>
        <sz val="10"/>
        <rFont val="ＭＳ Ｐゴシック"/>
        <family val="3"/>
        <charset val="128"/>
      </rPr>
      <t>】</t>
    </r>
    <r>
      <rPr>
        <sz val="10"/>
        <rFont val="Arial"/>
        <family val="2"/>
      </rPr>
      <t>)?</t>
    </r>
    <phoneticPr fontId="0"/>
  </si>
  <si>
    <t>Do you guarantee the requirements of "The warranty on prohibited substances" for products delivered to Fuji Electric?</t>
    <phoneticPr fontId="0"/>
  </si>
  <si>
    <t>Change Management</t>
    <phoneticPr fontId="2"/>
  </si>
  <si>
    <t>Response to Nonconformity</t>
    <phoneticPr fontId="2"/>
  </si>
  <si>
    <t>12</t>
    <phoneticPr fontId="2"/>
  </si>
  <si>
    <t>Education and Training</t>
    <phoneticPr fontId="2"/>
  </si>
  <si>
    <t>Is education in chemical substances in products and their management conducted for employees as appropriate?</t>
    <phoneticPr fontId="2"/>
  </si>
  <si>
    <t>Control of Document and Record</t>
    <phoneticPr fontId="2"/>
  </si>
  <si>
    <t>Title of document showing the organization of standards</t>
    <phoneticPr fontId="2"/>
  </si>
  <si>
    <t>14</t>
    <phoneticPr fontId="2"/>
  </si>
  <si>
    <t>Evaluation and Improvement of Implementation Status</t>
    <phoneticPr fontId="0"/>
  </si>
  <si>
    <t>Total score</t>
    <phoneticPr fontId="2"/>
  </si>
  <si>
    <t>Evaluation result</t>
    <phoneticPr fontId="2"/>
  </si>
  <si>
    <t>Environmental Quality Assurance System Check-sheet</t>
    <phoneticPr fontId="2"/>
  </si>
  <si>
    <t>保管方法・場所等</t>
    <rPh sb="0" eb="2">
      <t>ホカン</t>
    </rPh>
    <rPh sb="2" eb="4">
      <t>ホウホウ</t>
    </rPh>
    <rPh sb="5" eb="7">
      <t>バショ</t>
    </rPh>
    <rPh sb="7" eb="8">
      <t>トウ</t>
    </rPh>
    <phoneticPr fontId="2"/>
  </si>
  <si>
    <t>工程における、部品・材料の組成変化、濃度変化により、管理基準を超えた禁止物質が残留又は生成する可能性がありませんか？
（はんだ槽、ポリマー重合、めっき、インク塗料、接着剤等）</t>
    <rPh sb="7" eb="9">
      <t>ブヒン</t>
    </rPh>
    <rPh sb="10" eb="12">
      <t>ザイリョウ</t>
    </rPh>
    <rPh sb="31" eb="32">
      <t>コ</t>
    </rPh>
    <rPh sb="34" eb="36">
      <t>キンシ</t>
    </rPh>
    <phoneticPr fontId="6"/>
  </si>
  <si>
    <r>
      <t>当社の製品含有化学物質管理に関する要求事項（製品有化学物質に関する指針【半導体製品編】）の最新版</t>
    </r>
    <r>
      <rPr>
        <sz val="10.5"/>
        <rFont val="ＭＳ Ｐゴシック"/>
        <family val="3"/>
        <charset val="128"/>
      </rPr>
      <t>を保管していますか？</t>
    </r>
    <rPh sb="1" eb="2">
      <t>シャ</t>
    </rPh>
    <rPh sb="14" eb="15">
      <t>カン</t>
    </rPh>
    <rPh sb="19" eb="21">
      <t>ジコウ</t>
    </rPh>
    <rPh sb="22" eb="24">
      <t>セイヒン</t>
    </rPh>
    <rPh sb="33" eb="35">
      <t>シシン</t>
    </rPh>
    <rPh sb="36" eb="39">
      <t>ハンドウタイ</t>
    </rPh>
    <rPh sb="39" eb="41">
      <t>セイヒン</t>
    </rPh>
    <rPh sb="41" eb="42">
      <t>ヘン</t>
    </rPh>
    <rPh sb="45" eb="48">
      <t>サイシンバン</t>
    </rPh>
    <rPh sb="49" eb="51">
      <t>ホカン</t>
    </rPh>
    <phoneticPr fontId="0"/>
  </si>
  <si>
    <t>Ver.2.1</t>
    <phoneticPr fontId="2"/>
  </si>
  <si>
    <t>―</t>
    <phoneticPr fontId="2"/>
  </si>
  <si>
    <t>(1)</t>
    <phoneticPr fontId="2"/>
  </si>
  <si>
    <t>-3</t>
    <phoneticPr fontId="2"/>
  </si>
  <si>
    <t>-1</t>
    <phoneticPr fontId="2"/>
  </si>
  <si>
    <t>納入品名（委託業務名）</t>
    <rPh sb="0" eb="2">
      <t>ノウニュウ</t>
    </rPh>
    <rPh sb="2" eb="4">
      <t>ヒンメイ</t>
    </rPh>
    <rPh sb="5" eb="7">
      <t>イタク</t>
    </rPh>
    <rPh sb="7" eb="9">
      <t>ギョウム</t>
    </rPh>
    <rPh sb="9" eb="10">
      <t>メイ</t>
    </rPh>
    <phoneticPr fontId="2"/>
  </si>
  <si>
    <t>2</t>
    <phoneticPr fontId="2"/>
  </si>
  <si>
    <t>3</t>
    <phoneticPr fontId="2"/>
  </si>
  <si>
    <t>4</t>
    <phoneticPr fontId="2"/>
  </si>
  <si>
    <t>5</t>
    <phoneticPr fontId="2"/>
  </si>
  <si>
    <t>6</t>
    <phoneticPr fontId="2"/>
  </si>
  <si>
    <t>15</t>
    <phoneticPr fontId="2"/>
  </si>
  <si>
    <t>そのリサイクル材は含有成分を把握しており、RoHS禁止物質不含有が保証できますか？</t>
    <rPh sb="7" eb="8">
      <t>ザイ</t>
    </rPh>
    <rPh sb="9" eb="11">
      <t>ガンユウ</t>
    </rPh>
    <rPh sb="11" eb="13">
      <t>セイブン</t>
    </rPh>
    <rPh sb="14" eb="16">
      <t>ハアク</t>
    </rPh>
    <rPh sb="29" eb="30">
      <t>フ</t>
    </rPh>
    <phoneticPr fontId="0"/>
  </si>
  <si>
    <t>保証根拠</t>
    <rPh sb="0" eb="2">
      <t>ホショウ</t>
    </rPh>
    <rPh sb="2" eb="4">
      <t>コンキョ</t>
    </rPh>
    <phoneticPr fontId="2"/>
  </si>
  <si>
    <t>洗浄後にその都度、禁止物質の分析確認を実施していますか?</t>
    <rPh sb="2" eb="3">
      <t>ゴ</t>
    </rPh>
    <rPh sb="6" eb="8">
      <t>ツド</t>
    </rPh>
    <rPh sb="14" eb="16">
      <t>ブンセキ</t>
    </rPh>
    <rPh sb="16" eb="18">
      <t>カクニン</t>
    </rPh>
    <rPh sb="19" eb="21">
      <t>ジッシ</t>
    </rPh>
    <phoneticPr fontId="2"/>
  </si>
  <si>
    <t>＊製品有化学物質に関する指針【半導体製品編】の最新版は弊社HPをご参照ください（https://www.fujielectric.co.jp/products/semiconductor/green/）。</t>
    <rPh sb="23" eb="26">
      <t>サイシンバン</t>
    </rPh>
    <rPh sb="27" eb="29">
      <t>ヘイシャ</t>
    </rPh>
    <rPh sb="33" eb="35">
      <t>サンショウ</t>
    </rPh>
    <phoneticPr fontId="2"/>
  </si>
  <si>
    <t>評価年月日</t>
    <rPh sb="0" eb="2">
      <t>ヒョウカ</t>
    </rPh>
    <rPh sb="2" eb="5">
      <t>ネンガッピ</t>
    </rPh>
    <phoneticPr fontId="2"/>
  </si>
  <si>
    <t>E-mail</t>
    <phoneticPr fontId="2"/>
  </si>
  <si>
    <t>含有している設備・冶工具類および梱包・保護材から納入製品/部材へのRoHSフタル酸エステルの汚染がないことを確認していますか？</t>
    <rPh sb="0" eb="2">
      <t>ガンユウ</t>
    </rPh>
    <rPh sb="6" eb="8">
      <t>セツビ</t>
    </rPh>
    <rPh sb="24" eb="26">
      <t>ノウニュウ</t>
    </rPh>
    <rPh sb="26" eb="28">
      <t>セイヒン</t>
    </rPh>
    <rPh sb="30" eb="31">
      <t>ザイ</t>
    </rPh>
    <phoneticPr fontId="2"/>
  </si>
  <si>
    <t>生産工程内の設備・冶工具類および当社への納入製品に使用される梱包・保護材にRoHSフタル酸エステルを含有しているものがありますか？
（納入製品/部材に直接触れる部分を対象とする）</t>
    <rPh sb="6" eb="8">
      <t>セツビ</t>
    </rPh>
    <rPh sb="16" eb="18">
      <t>トウシャ</t>
    </rPh>
    <rPh sb="20" eb="22">
      <t>ノウニュウ</t>
    </rPh>
    <rPh sb="22" eb="24">
      <t>セイヒン</t>
    </rPh>
    <rPh sb="50" eb="52">
      <t>ガンユウ</t>
    </rPh>
    <rPh sb="67" eb="69">
      <t>ノウニュウ</t>
    </rPh>
    <rPh sb="72" eb="74">
      <t>ブザイ</t>
    </rPh>
    <phoneticPr fontId="2"/>
  </si>
  <si>
    <t>E-mail</t>
    <phoneticPr fontId="2"/>
  </si>
  <si>
    <t>*Please fill in the yellow coloring column.</t>
    <phoneticPr fontId="2"/>
  </si>
  <si>
    <t>2</t>
    <phoneticPr fontId="2"/>
  </si>
  <si>
    <t>9</t>
    <phoneticPr fontId="2"/>
  </si>
  <si>
    <t>13</t>
    <phoneticPr fontId="2"/>
  </si>
  <si>
    <t>7</t>
    <phoneticPr fontId="2"/>
  </si>
  <si>
    <t>8</t>
    <phoneticPr fontId="2"/>
  </si>
  <si>
    <t>14</t>
    <phoneticPr fontId="2"/>
  </si>
  <si>
    <t>15</t>
    <phoneticPr fontId="2"/>
  </si>
  <si>
    <t>Target equipment, jigs and tools, and containers</t>
    <phoneticPr fontId="2"/>
  </si>
  <si>
    <t>Confirmation method and content</t>
    <phoneticPr fontId="2"/>
  </si>
  <si>
    <t>Have you ascertained the content of recycled materials and assured that they do not contain substances prohibited by RoHS?</t>
    <phoneticPr fontId="0"/>
  </si>
  <si>
    <t>Basis for warranty</t>
    <phoneticPr fontId="2"/>
  </si>
  <si>
    <t>Storage method, location, etc.</t>
    <phoneticPr fontId="2"/>
  </si>
  <si>
    <t>Do you confirm in advance that the requirements for chemical substances in products are satisfied when changing materials or processes?</t>
    <phoneticPr fontId="0"/>
  </si>
  <si>
    <t>Company name</t>
    <phoneticPr fontId="2"/>
  </si>
  <si>
    <t>Department</t>
    <phoneticPr fontId="2"/>
  </si>
  <si>
    <t>Factory name</t>
    <phoneticPr fontId="2"/>
  </si>
  <si>
    <r>
      <t>Can you present the latest (within a year) data on the contents of the</t>
    </r>
    <r>
      <rPr>
        <sz val="10"/>
        <rFont val="Arial"/>
        <family val="2"/>
      </rPr>
      <t xml:space="preserve"> RoHS restricted substances obtained from precision measurement, such as by means of ICP, in relation to products delivered to Fuji Electric?</t>
    </r>
    <phoneticPr fontId="0"/>
  </si>
  <si>
    <t>　チェックシートを分けて回答してください。</t>
    <phoneticPr fontId="2"/>
  </si>
  <si>
    <t>3. In the "Description of management/Comment, etc." column, enter</t>
    <phoneticPr fontId="2"/>
  </si>
  <si>
    <t>1．納入品の種類や生産工場により評価結果が異なる場合は、</t>
    <rPh sb="2" eb="4">
      <t>ノウニュウ</t>
    </rPh>
    <rPh sb="4" eb="5">
      <t>ヒン</t>
    </rPh>
    <rPh sb="6" eb="8">
      <t>シュルイ</t>
    </rPh>
    <rPh sb="9" eb="11">
      <t>セイサン</t>
    </rPh>
    <rPh sb="11" eb="13">
      <t>コウジョウ</t>
    </rPh>
    <rPh sb="16" eb="18">
      <t>ヒョウカ</t>
    </rPh>
    <rPh sb="18" eb="20">
      <t>ケッカ</t>
    </rPh>
    <rPh sb="21" eb="22">
      <t>コト</t>
    </rPh>
    <rPh sb="24" eb="26">
      <t>バアイ</t>
    </rPh>
    <phoneticPr fontId="2"/>
  </si>
  <si>
    <t>3．「管理内容/コメント等」欄には、文書名や管理内容等を記載下さい。</t>
    <rPh sb="14" eb="15">
      <t>ラン</t>
    </rPh>
    <rPh sb="18" eb="20">
      <t>ブンショ</t>
    </rPh>
    <rPh sb="20" eb="21">
      <t>メイ</t>
    </rPh>
    <rPh sb="22" eb="24">
      <t>カンリ</t>
    </rPh>
    <rPh sb="24" eb="26">
      <t>ナイヨウ</t>
    </rPh>
    <phoneticPr fontId="2"/>
  </si>
  <si>
    <t>基準名/最新の改訂日</t>
    <rPh sb="0" eb="2">
      <t>キジュン</t>
    </rPh>
    <rPh sb="4" eb="6">
      <t>サイシン</t>
    </rPh>
    <rPh sb="7" eb="9">
      <t>カイテイ</t>
    </rPh>
    <rPh sb="9" eb="10">
      <t>ヒ</t>
    </rPh>
    <phoneticPr fontId="2"/>
  </si>
  <si>
    <t>量産開始前までに、部材/原材料の含有化学物質情報を検証し、基準適合を確認していますか？</t>
    <rPh sb="0" eb="2">
      <t>リョウサン</t>
    </rPh>
    <rPh sb="2" eb="5">
      <t>カイシマエ</t>
    </rPh>
    <rPh sb="9" eb="11">
      <t>ブザイ</t>
    </rPh>
    <rPh sb="12" eb="15">
      <t>ゲンザイリョウ</t>
    </rPh>
    <rPh sb="22" eb="24">
      <t>ジョウホウ</t>
    </rPh>
    <rPh sb="25" eb="27">
      <t>ケンショウ</t>
    </rPh>
    <rPh sb="31" eb="33">
      <t>テキゴウ</t>
    </rPh>
    <rPh sb="34" eb="36">
      <t>カクニン</t>
    </rPh>
    <phoneticPr fontId="0"/>
  </si>
  <si>
    <t>評価した記録/頻度</t>
    <rPh sb="4" eb="6">
      <t>キロク</t>
    </rPh>
    <rPh sb="7" eb="9">
      <t>ヒンド</t>
    </rPh>
    <phoneticPr fontId="2"/>
  </si>
  <si>
    <t>継続取引中の購入先に対して製品含有化学物質管理に関する評価を定期的に実施し、必要に応じ監査・是正等を実施していますか？</t>
    <rPh sb="0" eb="2">
      <t>ケイゾク</t>
    </rPh>
    <rPh sb="2" eb="4">
      <t>トリヒキ</t>
    </rPh>
    <rPh sb="4" eb="5">
      <t>チュウ</t>
    </rPh>
    <rPh sb="10" eb="11">
      <t>タイ</t>
    </rPh>
    <rPh sb="30" eb="33">
      <t>テイキテキ</t>
    </rPh>
    <rPh sb="34" eb="36">
      <t>ジッシ</t>
    </rPh>
    <rPh sb="38" eb="40">
      <t>ヒツヨウ</t>
    </rPh>
    <rPh sb="41" eb="42">
      <t>オウ</t>
    </rPh>
    <rPh sb="48" eb="49">
      <t>トウ</t>
    </rPh>
    <phoneticPr fontId="0"/>
  </si>
  <si>
    <t>部材/原材料の受入に際して、基準を満足する部材である事を確認していますか？（未確認又は不特定な部材を使用していませんか？）</t>
    <rPh sb="3" eb="6">
      <t>ゲンザイリョウ</t>
    </rPh>
    <rPh sb="10" eb="11">
      <t>サイ</t>
    </rPh>
    <rPh sb="14" eb="16">
      <t>キジュン</t>
    </rPh>
    <rPh sb="17" eb="19">
      <t>マンゾク</t>
    </rPh>
    <rPh sb="21" eb="23">
      <t>ブザイ</t>
    </rPh>
    <rPh sb="26" eb="27">
      <t>コト</t>
    </rPh>
    <rPh sb="28" eb="30">
      <t>カクニン</t>
    </rPh>
    <rPh sb="38" eb="39">
      <t>ミ</t>
    </rPh>
    <rPh sb="39" eb="41">
      <t>カクニン</t>
    </rPh>
    <rPh sb="41" eb="42">
      <t>マタ</t>
    </rPh>
    <rPh sb="43" eb="46">
      <t>フトクテイ</t>
    </rPh>
    <rPh sb="47" eb="49">
      <t>ブザイ</t>
    </rPh>
    <rPh sb="50" eb="52">
      <t>シヨウ</t>
    </rPh>
    <phoneticPr fontId="0"/>
  </si>
  <si>
    <t>生産拠点（工場）は含有化学物質に関する分析機器を所有しており、必要に応じて定期的な部材/製品の分析を実施していますか？</t>
    <rPh sb="0" eb="2">
      <t>セイサン</t>
    </rPh>
    <rPh sb="2" eb="4">
      <t>キョテン</t>
    </rPh>
    <rPh sb="5" eb="7">
      <t>コウジョウ</t>
    </rPh>
    <rPh sb="16" eb="17">
      <t>カン</t>
    </rPh>
    <rPh sb="19" eb="21">
      <t>ブンセキ</t>
    </rPh>
    <rPh sb="21" eb="23">
      <t>キキ</t>
    </rPh>
    <rPh sb="24" eb="26">
      <t>ショユウ</t>
    </rPh>
    <rPh sb="31" eb="33">
      <t>ヒツヨウ</t>
    </rPh>
    <rPh sb="34" eb="35">
      <t>オウ</t>
    </rPh>
    <rPh sb="37" eb="40">
      <t>テイキテキ</t>
    </rPh>
    <rPh sb="41" eb="43">
      <t>ブザイ</t>
    </rPh>
    <rPh sb="44" eb="46">
      <t>セイヒン</t>
    </rPh>
    <rPh sb="50" eb="52">
      <t>ジッシ</t>
    </rPh>
    <phoneticPr fontId="0"/>
  </si>
  <si>
    <t>同一建屋内に禁止物質の持込み又は、未確認の工程/部材はありますか？
（例：RoHS規制の鉛やフタル酸エステル等を含有した製品/部材/材料）</t>
    <rPh sb="11" eb="13">
      <t>モチコ</t>
    </rPh>
    <rPh sb="14" eb="15">
      <t>マタ</t>
    </rPh>
    <rPh sb="17" eb="20">
      <t>ミカクニン</t>
    </rPh>
    <rPh sb="21" eb="23">
      <t>コウテイ</t>
    </rPh>
    <rPh sb="24" eb="26">
      <t>ブザイ</t>
    </rPh>
    <rPh sb="35" eb="36">
      <t>レイ</t>
    </rPh>
    <rPh sb="41" eb="43">
      <t>キセイ</t>
    </rPh>
    <rPh sb="44" eb="45">
      <t>ナマリ</t>
    </rPh>
    <rPh sb="49" eb="50">
      <t>サン</t>
    </rPh>
    <rPh sb="54" eb="55">
      <t>ナド</t>
    </rPh>
    <rPh sb="56" eb="58">
      <t>ガンユウ</t>
    </rPh>
    <rPh sb="60" eb="62">
      <t>セイヒン</t>
    </rPh>
    <rPh sb="63" eb="65">
      <t>ブザイ</t>
    </rPh>
    <rPh sb="66" eb="68">
      <t>ザイリョウ</t>
    </rPh>
    <phoneticPr fontId="2"/>
  </si>
  <si>
    <t>当社への納入製品にリサイクルされた部材/材料を使用していますか？</t>
    <rPh sb="1" eb="2">
      <t>シャ</t>
    </rPh>
    <rPh sb="4" eb="6">
      <t>ノウニュウ</t>
    </rPh>
    <rPh sb="6" eb="8">
      <t>セイヒン</t>
    </rPh>
    <rPh sb="17" eb="19">
      <t>ブザイ</t>
    </rPh>
    <rPh sb="20" eb="22">
      <t>ザイリョウ</t>
    </rPh>
    <rPh sb="23" eb="25">
      <t>シヨウ</t>
    </rPh>
    <phoneticPr fontId="0"/>
  </si>
  <si>
    <t>当社への納入製品に対して、上記指針の要求事項を保証していますか？（「禁止物質に関する保証書」等の提出）</t>
    <rPh sb="1" eb="2">
      <t>シャ</t>
    </rPh>
    <rPh sb="13" eb="15">
      <t>ジョウキ</t>
    </rPh>
    <rPh sb="15" eb="17">
      <t>シシン</t>
    </rPh>
    <rPh sb="18" eb="20">
      <t>ヨウキュウ</t>
    </rPh>
    <rPh sb="20" eb="22">
      <t>ジコウ</t>
    </rPh>
    <rPh sb="23" eb="25">
      <t>ホショウ</t>
    </rPh>
    <rPh sb="46" eb="47">
      <t>トウ</t>
    </rPh>
    <rPh sb="48" eb="50">
      <t>テイシュツ</t>
    </rPh>
    <phoneticPr fontId="0"/>
  </si>
  <si>
    <t>当社への納入製品に対して、最新(1年以内)のICP等の精密測定によるRoHS物質の分析データを提示できますか？</t>
    <rPh sb="1" eb="2">
      <t>シャ</t>
    </rPh>
    <rPh sb="13" eb="15">
      <t>サイシン</t>
    </rPh>
    <rPh sb="17" eb="18">
      <t>ネン</t>
    </rPh>
    <rPh sb="18" eb="20">
      <t>イナイ</t>
    </rPh>
    <rPh sb="41" eb="43">
      <t>ブンセキ</t>
    </rPh>
    <rPh sb="47" eb="49">
      <t>テイジ</t>
    </rPh>
    <phoneticPr fontId="0"/>
  </si>
  <si>
    <t>材料変更や工程変更の際、事前に製品含有化学物質に対する要求事項を満足する事を確認していますか？</t>
    <rPh sb="5" eb="7">
      <t>コウテイ</t>
    </rPh>
    <rPh sb="12" eb="14">
      <t>ジゼン</t>
    </rPh>
    <rPh sb="15" eb="17">
      <t>セイヒン</t>
    </rPh>
    <rPh sb="17" eb="19">
      <t>ガンユウ</t>
    </rPh>
    <rPh sb="19" eb="21">
      <t>カガク</t>
    </rPh>
    <rPh sb="21" eb="23">
      <t>ブッシツ</t>
    </rPh>
    <rPh sb="24" eb="25">
      <t>タイ</t>
    </rPh>
    <rPh sb="27" eb="29">
      <t>ヨウキュウ</t>
    </rPh>
    <rPh sb="29" eb="31">
      <t>ジコウ</t>
    </rPh>
    <rPh sb="32" eb="34">
      <t>マンゾク</t>
    </rPh>
    <rPh sb="36" eb="37">
      <t>コト</t>
    </rPh>
    <phoneticPr fontId="0"/>
  </si>
  <si>
    <t>チェック内容</t>
    <rPh sb="4" eb="6">
      <t>ナイヨウ</t>
    </rPh>
    <phoneticPr fontId="2"/>
  </si>
  <si>
    <r>
      <t>2．設問</t>
    </r>
    <r>
      <rPr>
        <sz val="11"/>
        <rFont val="ＭＳ Ｐゴシック"/>
        <family val="3"/>
        <charset val="128"/>
      </rPr>
      <t>No.</t>
    </r>
    <r>
      <rPr>
        <sz val="11"/>
        <rFont val="ＭＳ Ｐゴシック"/>
        <family val="3"/>
        <charset val="128"/>
      </rPr>
      <t>1～32の全てのチェック内容について評価してください。</t>
    </r>
    <rPh sb="12" eb="13">
      <t>スベ</t>
    </rPh>
    <rPh sb="19" eb="21">
      <t>ナイヨウ</t>
    </rPh>
    <rPh sb="25" eb="27">
      <t>ヒョウカ</t>
    </rPh>
    <phoneticPr fontId="2"/>
  </si>
  <si>
    <t>富士電機(株)電子デバイス事業本部（以下当社）の製品含有化学物質管理の要求事項（「製品含有化学物質に関する指針【半導体製品編】」</t>
    <rPh sb="4" eb="7">
      <t>カブ</t>
    </rPh>
    <rPh sb="35" eb="37">
      <t>ヨウキュウ</t>
    </rPh>
    <rPh sb="43" eb="45">
      <t>ガンユウ</t>
    </rPh>
    <phoneticPr fontId="2"/>
  </si>
  <si>
    <t>参照）に関する貴社の管理体制構築状況を確認させて頂くためのチェックシートです。下表の判定基準に沿って自己評価をお願い致します。</t>
    <rPh sb="19" eb="21">
      <t>カクニン</t>
    </rPh>
    <rPh sb="24" eb="25">
      <t>イタダ</t>
    </rPh>
    <rPh sb="39" eb="41">
      <t>カヒョウ</t>
    </rPh>
    <rPh sb="58" eb="59">
      <t>イタ</t>
    </rPh>
    <phoneticPr fontId="2"/>
  </si>
  <si>
    <t>の欄について選択又は記入をお願いします。</t>
    <rPh sb="1" eb="2">
      <t>ラン</t>
    </rPh>
    <rPh sb="6" eb="8">
      <t>センタク</t>
    </rPh>
    <rPh sb="8" eb="9">
      <t>マタ</t>
    </rPh>
    <rPh sb="10" eb="12">
      <t>キニュウ</t>
    </rPh>
    <rPh sb="14" eb="15">
      <t>ネガ</t>
    </rPh>
    <phoneticPr fontId="2"/>
  </si>
  <si>
    <t>確認方法・確認内容</t>
    <rPh sb="2" eb="4">
      <t>ホウホウ</t>
    </rPh>
    <rPh sb="5" eb="7">
      <t>カクニン</t>
    </rPh>
    <rPh sb="7" eb="9">
      <t>ナイヨウ</t>
    </rPh>
    <phoneticPr fontId="2"/>
  </si>
  <si>
    <t>会社名</t>
    <rPh sb="0" eb="3">
      <t>カイシャメイ</t>
    </rPh>
    <phoneticPr fontId="2"/>
  </si>
  <si>
    <t>2. Give a grade of evaluation for all check items of questions 1 to 32.</t>
    <phoneticPr fontId="2"/>
  </si>
  <si>
    <r>
      <rPr>
        <sz val="11"/>
        <rFont val="ＭＳ Ｐゴシック"/>
        <family val="3"/>
        <charset val="128"/>
      </rPr>
      <t>　</t>
    </r>
    <r>
      <rPr>
        <sz val="11"/>
        <rFont val="Arial"/>
        <family val="2"/>
      </rPr>
      <t xml:space="preserve"> the name of the document and the contents of the management</t>
    </r>
    <phoneticPr fontId="2"/>
  </si>
  <si>
    <t>Title of criteria / Date of the latest revision</t>
    <phoneticPr fontId="2"/>
  </si>
  <si>
    <t>Do you periodically evaluate the management of chemical substances in products by each supplier having continued transactions with you and perform an audit, corrective action, etc. as needed?</t>
    <phoneticPr fontId="0"/>
  </si>
  <si>
    <t>Evaluated record / Frequency</t>
    <phoneticPr fontId="2"/>
  </si>
  <si>
    <r>
      <t xml:space="preserve">This check sheet is intended to check the progress of the establishment of your management system relating to matters for the management of chemical substances in products (Refer to "Guidelines for Chemical Substances Contained in Products </t>
    </r>
    <r>
      <rPr>
        <sz val="14"/>
        <rFont val="ＭＳ Ｐゴシック"/>
        <family val="3"/>
        <charset val="128"/>
      </rPr>
      <t>【</t>
    </r>
    <r>
      <rPr>
        <sz val="14"/>
        <rFont val="Arial"/>
        <family val="2"/>
      </rPr>
      <t>Semiconductors</t>
    </r>
    <r>
      <rPr>
        <sz val="14"/>
        <rFont val="ＭＳ Ｐゴシック"/>
        <family val="3"/>
        <charset val="128"/>
      </rPr>
      <t>】</t>
    </r>
    <r>
      <rPr>
        <sz val="14"/>
        <rFont val="Arial"/>
        <family val="2"/>
      </rPr>
      <t xml:space="preserve">") of the Electronic Devices Business Group, Fuji Electric Co., Ltd. (hereinafter referred to as Fuji Electric).  </t>
    </r>
    <phoneticPr fontId="2"/>
  </si>
  <si>
    <t>Are prohibited substances brought into or are there unchecked processes or parts and materials in the same factory building?
(e.g., products, materials, etc. that contain lead, phthalates, etc., regulated by RoHS)</t>
    <phoneticPr fontId="2"/>
  </si>
  <si>
    <t>Do some of the packaging and protective materials used for equipment and tools within the production process and for products delivered to us contain phthalates regulated under the RoHS Directive?
(Parts that are in direct contact with delivery products/parts)</t>
    <phoneticPr fontId="0"/>
  </si>
  <si>
    <t>Is it confirmed that there is no contamination of the RoHS phthalate from the facilities, jigs, tools, packaging, and protective materials that contain the phthalate ester to the delivery products/parts?</t>
    <phoneticPr fontId="2"/>
  </si>
  <si>
    <r>
      <rPr>
        <sz val="11"/>
        <color rgb="FF0000FF"/>
        <rFont val="ＭＳ Ｐゴシック"/>
        <family val="3"/>
        <charset val="128"/>
      </rPr>
      <t>＊</t>
    </r>
    <r>
      <rPr>
        <sz val="11"/>
        <color rgb="FF0000FF"/>
        <rFont val="Arial"/>
        <family val="2"/>
      </rPr>
      <t>Please refer to our website for the latest version of the Guidelines for Chemical Substances in Products [Semiconductor Products].(https://www.fujielectric.com/products/semiconductor/green/index.html)</t>
    </r>
    <phoneticPr fontId="2"/>
  </si>
  <si>
    <t>****株式会社</t>
    <rPh sb="4" eb="6">
      <t>カブシキ</t>
    </rPh>
    <rPh sb="6" eb="8">
      <t>カイシャ</t>
    </rPh>
    <phoneticPr fontId="2"/>
  </si>
  <si>
    <t>*****工場</t>
    <rPh sb="5" eb="7">
      <t>コウジョウ</t>
    </rPh>
    <phoneticPr fontId="2"/>
  </si>
  <si>
    <t>*********@*****.com</t>
    <phoneticPr fontId="2"/>
  </si>
  <si>
    <t>文書名：『環境品質管理基準』</t>
    <rPh sb="0" eb="2">
      <t>ブンショ</t>
    </rPh>
    <rPh sb="2" eb="3">
      <t>メイ</t>
    </rPh>
    <rPh sb="5" eb="7">
      <t>カンキョウ</t>
    </rPh>
    <rPh sb="7" eb="9">
      <t>ヒンシツ</t>
    </rPh>
    <rPh sb="9" eb="11">
      <t>カンリ</t>
    </rPh>
    <rPh sb="11" eb="13">
      <t>キジュン</t>
    </rPh>
    <phoneticPr fontId="2"/>
  </si>
  <si>
    <t>『設計管理基準』に基づき、量産開始前までに基準適合を確認しています。</t>
    <rPh sb="1" eb="3">
      <t>セッケイ</t>
    </rPh>
    <rPh sb="3" eb="5">
      <t>カンリ</t>
    </rPh>
    <rPh sb="5" eb="7">
      <t>キジュン</t>
    </rPh>
    <rPh sb="9" eb="10">
      <t>モト</t>
    </rPh>
    <rPh sb="13" eb="15">
      <t>リョウサン</t>
    </rPh>
    <rPh sb="15" eb="17">
      <t>カイシ</t>
    </rPh>
    <rPh sb="17" eb="18">
      <t>マエ</t>
    </rPh>
    <rPh sb="21" eb="23">
      <t>キジュン</t>
    </rPh>
    <rPh sb="23" eb="25">
      <t>テキゴウ</t>
    </rPh>
    <rPh sb="26" eb="28">
      <t>カクニン</t>
    </rPh>
    <phoneticPr fontId="2"/>
  </si>
  <si>
    <t>***事業部 品質保証部</t>
    <rPh sb="3" eb="5">
      <t>ジギョウ</t>
    </rPh>
    <rPh sb="5" eb="6">
      <t>ブ</t>
    </rPh>
    <rPh sb="7" eb="9">
      <t>ヒンシツ</t>
    </rPh>
    <rPh sb="9" eb="11">
      <t>ホショウ</t>
    </rPh>
    <rPh sb="11" eb="12">
      <t>ブ</t>
    </rPh>
    <phoneticPr fontId="2"/>
  </si>
  <si>
    <t>部長 / ** **</t>
    <rPh sb="0" eb="2">
      <t>ブチョウ</t>
    </rPh>
    <phoneticPr fontId="2"/>
  </si>
  <si>
    <t>『設計管理基準』に規定しており、量産開始前までに基準適合を確認しています。</t>
    <rPh sb="9" eb="11">
      <t>キテイ</t>
    </rPh>
    <phoneticPr fontId="2"/>
  </si>
  <si>
    <t>不含有保証書、成分表、分析レポート、SDS等で基準適合を確認しています。</t>
    <rPh sb="0" eb="1">
      <t>フ</t>
    </rPh>
    <rPh sb="1" eb="3">
      <t>ガンユウ</t>
    </rPh>
    <rPh sb="3" eb="6">
      <t>ホショウショ</t>
    </rPh>
    <rPh sb="5" eb="6">
      <t>ショ</t>
    </rPh>
    <rPh sb="6" eb="7">
      <t>ショウショ</t>
    </rPh>
    <rPh sb="7" eb="10">
      <t>セイブンヒョウ</t>
    </rPh>
    <rPh sb="11" eb="13">
      <t>ブンセキ</t>
    </rPh>
    <rPh sb="21" eb="22">
      <t>トウ</t>
    </rPh>
    <rPh sb="23" eb="25">
      <t>キジュン</t>
    </rPh>
    <rPh sb="25" eb="27">
      <t>テキゴウ</t>
    </rPh>
    <rPh sb="28" eb="30">
      <t>カクニン</t>
    </rPh>
    <phoneticPr fontId="2"/>
  </si>
  <si>
    <t>不含有保証書、成分表、分析レポート、SDS等。</t>
    <rPh sb="0" eb="1">
      <t>フ</t>
    </rPh>
    <rPh sb="1" eb="3">
      <t>ガンユウ</t>
    </rPh>
    <rPh sb="3" eb="6">
      <t>ホショウショ</t>
    </rPh>
    <rPh sb="5" eb="6">
      <t>ショ</t>
    </rPh>
    <rPh sb="6" eb="7">
      <t>ショウショ</t>
    </rPh>
    <rPh sb="7" eb="10">
      <t>セイブンヒョウ</t>
    </rPh>
    <rPh sb="11" eb="13">
      <t>ブンセキ</t>
    </rPh>
    <rPh sb="21" eb="22">
      <t>トウ</t>
    </rPh>
    <phoneticPr fontId="2"/>
  </si>
  <si>
    <t>『購買管理基準』に基づき、基準適合を確認しています。</t>
    <rPh sb="1" eb="3">
      <t>コウバイ</t>
    </rPh>
    <rPh sb="3" eb="5">
      <t>カンリ</t>
    </rPh>
    <rPh sb="5" eb="7">
      <t>キジュン</t>
    </rPh>
    <rPh sb="9" eb="10">
      <t>モト</t>
    </rPh>
    <rPh sb="13" eb="15">
      <t>キジュン</t>
    </rPh>
    <rPh sb="15" eb="17">
      <t>テキゴウ</t>
    </rPh>
    <rPh sb="18" eb="20">
      <t>カクニン</t>
    </rPh>
    <phoneticPr fontId="2"/>
  </si>
  <si>
    <t>記録名：『サプライヤー評価表』</t>
    <rPh sb="2" eb="3">
      <t>メイ</t>
    </rPh>
    <rPh sb="11" eb="13">
      <t>ヒョウカ</t>
    </rPh>
    <rPh sb="13" eb="14">
      <t>ヒョウ</t>
    </rPh>
    <phoneticPr fontId="2"/>
  </si>
  <si>
    <t>『製品含有化学物質管理チェックシート』
頻度：1回/年</t>
    <rPh sb="1" eb="3">
      <t>セイヒン</t>
    </rPh>
    <rPh sb="3" eb="5">
      <t>ガンユウ</t>
    </rPh>
    <rPh sb="5" eb="7">
      <t>カガク</t>
    </rPh>
    <rPh sb="7" eb="9">
      <t>ブッシツ</t>
    </rPh>
    <rPh sb="9" eb="11">
      <t>カンリ</t>
    </rPh>
    <rPh sb="20" eb="22">
      <t>ヒンド</t>
    </rPh>
    <rPh sb="24" eb="25">
      <t>カイ</t>
    </rPh>
    <rPh sb="26" eb="27">
      <t>ネン</t>
    </rPh>
    <phoneticPr fontId="2"/>
  </si>
  <si>
    <t>ICP分析装置
XRF分析装置</t>
    <rPh sb="3" eb="5">
      <t>ブンセキ</t>
    </rPh>
    <rPh sb="5" eb="7">
      <t>ソウチ</t>
    </rPh>
    <rPh sb="11" eb="13">
      <t>ブンセキ</t>
    </rPh>
    <rPh sb="13" eb="15">
      <t>ソウチ</t>
    </rPh>
    <phoneticPr fontId="2"/>
  </si>
  <si>
    <t>設計時に適合確認された部材のリストと品名型番を照合確認しています。</t>
    <rPh sb="0" eb="2">
      <t>セッケイ</t>
    </rPh>
    <rPh sb="2" eb="3">
      <t>ジ</t>
    </rPh>
    <rPh sb="4" eb="6">
      <t>テキゴウ</t>
    </rPh>
    <rPh sb="6" eb="8">
      <t>カクニン</t>
    </rPh>
    <rPh sb="11" eb="13">
      <t>ブザイ</t>
    </rPh>
    <rPh sb="18" eb="20">
      <t>ヒンメイ</t>
    </rPh>
    <rPh sb="20" eb="22">
      <t>カタバン</t>
    </rPh>
    <rPh sb="23" eb="25">
      <t>ショウゴウ</t>
    </rPh>
    <rPh sb="25" eb="27">
      <t>カクニン</t>
    </rPh>
    <phoneticPr fontId="2"/>
  </si>
  <si>
    <t>工程：無電解ニッケルめっき
使用部材（材料）：めっき液</t>
    <rPh sb="0" eb="2">
      <t>コウテイ</t>
    </rPh>
    <rPh sb="3" eb="6">
      <t>ムデンカイ</t>
    </rPh>
    <rPh sb="14" eb="16">
      <t>シヨウ</t>
    </rPh>
    <rPh sb="16" eb="18">
      <t>ブザイ</t>
    </rPh>
    <rPh sb="19" eb="21">
      <t>ザイリョウ</t>
    </rPh>
    <rPh sb="26" eb="27">
      <t>エキ</t>
    </rPh>
    <phoneticPr fontId="2"/>
  </si>
  <si>
    <t>管理対象物質：鉛</t>
    <rPh sb="0" eb="2">
      <t>カンリ</t>
    </rPh>
    <rPh sb="2" eb="4">
      <t>タイショウ</t>
    </rPh>
    <rPh sb="4" eb="6">
      <t>ブッシツ</t>
    </rPh>
    <rPh sb="7" eb="8">
      <t>ナマリ</t>
    </rPh>
    <phoneticPr fontId="2"/>
  </si>
  <si>
    <t>めっき液の鉛：(基準値)XXppm、(頻度)1回/日
めっき被膜の鉛：(基準値)XXXppm、(頻度)1回/日</t>
    <rPh sb="3" eb="4">
      <t>エキ</t>
    </rPh>
    <rPh sb="5" eb="6">
      <t>ナマリ</t>
    </rPh>
    <rPh sb="8" eb="11">
      <t>キジュンチ</t>
    </rPh>
    <rPh sb="19" eb="21">
      <t>ヒンド</t>
    </rPh>
    <rPh sb="23" eb="24">
      <t>カイ</t>
    </rPh>
    <rPh sb="25" eb="26">
      <t>ヒ</t>
    </rPh>
    <rPh sb="30" eb="32">
      <t>ヒマク</t>
    </rPh>
    <rPh sb="33" eb="34">
      <t>ナマリ</t>
    </rPh>
    <rPh sb="36" eb="39">
      <t>キジュンチ</t>
    </rPh>
    <rPh sb="48" eb="50">
      <t>ヒンド</t>
    </rPh>
    <rPh sb="52" eb="53">
      <t>カイ</t>
    </rPh>
    <rPh sb="54" eb="55">
      <t>ヒ</t>
    </rPh>
    <phoneticPr fontId="2"/>
  </si>
  <si>
    <t>文書名：『環境品質管理基準』</t>
    <phoneticPr fontId="2"/>
  </si>
  <si>
    <t>鉛</t>
    <rPh sb="0" eb="1">
      <t>ナマリ</t>
    </rPh>
    <phoneticPr fontId="2"/>
  </si>
  <si>
    <t>文書名：『教育訓練管理基準』</t>
    <rPh sb="5" eb="7">
      <t>キョウイク</t>
    </rPh>
    <rPh sb="7" eb="9">
      <t>クンレン</t>
    </rPh>
    <phoneticPr fontId="2"/>
  </si>
  <si>
    <t>完成品分析により製品汚染が無いことを確認済み。</t>
    <rPh sb="0" eb="3">
      <t>カンセイヒン</t>
    </rPh>
    <rPh sb="3" eb="5">
      <t>ブンセキ</t>
    </rPh>
    <rPh sb="8" eb="10">
      <t>セイヒン</t>
    </rPh>
    <rPh sb="10" eb="12">
      <t>オセン</t>
    </rPh>
    <rPh sb="13" eb="14">
      <t>ナ</t>
    </rPh>
    <rPh sb="18" eb="20">
      <t>カクニン</t>
    </rPh>
    <rPh sb="20" eb="21">
      <t>ズ</t>
    </rPh>
    <phoneticPr fontId="2"/>
  </si>
  <si>
    <t>工程搬送用マガジン、検査用マット</t>
    <rPh sb="0" eb="2">
      <t>コウテイ</t>
    </rPh>
    <rPh sb="2" eb="5">
      <t>ハンソウヨウ</t>
    </rPh>
    <rPh sb="10" eb="12">
      <t>ケンサ</t>
    </rPh>
    <rPh sb="12" eb="13">
      <t>ヨウ</t>
    </rPh>
    <phoneticPr fontId="2"/>
  </si>
  <si>
    <t>棒はんだ</t>
    <rPh sb="0" eb="1">
      <t>ボウ</t>
    </rPh>
    <phoneticPr fontId="2"/>
  </si>
  <si>
    <t>文書名：『環境品質管理基準』
工程は全て専用化、表示による識別実施</t>
    <rPh sb="15" eb="17">
      <t>コウテイ</t>
    </rPh>
    <rPh sb="18" eb="19">
      <t>スベ</t>
    </rPh>
    <rPh sb="20" eb="22">
      <t>センヨウ</t>
    </rPh>
    <rPh sb="22" eb="23">
      <t>カ</t>
    </rPh>
    <rPh sb="24" eb="26">
      <t>ヒョウジ</t>
    </rPh>
    <rPh sb="29" eb="31">
      <t>シキベツ</t>
    </rPh>
    <rPh sb="31" eb="33">
      <t>ジッシ</t>
    </rPh>
    <phoneticPr fontId="2"/>
  </si>
  <si>
    <t>文書名：『検査管理基準』
出荷検査時に工程票にて確認実施。</t>
    <rPh sb="0" eb="2">
      <t>ブンショ</t>
    </rPh>
    <rPh sb="2" eb="3">
      <t>メイ</t>
    </rPh>
    <rPh sb="5" eb="7">
      <t>ケンサ</t>
    </rPh>
    <rPh sb="7" eb="9">
      <t>カンリ</t>
    </rPh>
    <rPh sb="9" eb="11">
      <t>キジュン</t>
    </rPh>
    <rPh sb="13" eb="15">
      <t>シュッカ</t>
    </rPh>
    <rPh sb="15" eb="17">
      <t>ケンサ</t>
    </rPh>
    <rPh sb="17" eb="18">
      <t>ジ</t>
    </rPh>
    <rPh sb="19" eb="21">
      <t>コウテイ</t>
    </rPh>
    <rPh sb="21" eb="22">
      <t>ヒョウ</t>
    </rPh>
    <rPh sb="24" eb="26">
      <t>カクニン</t>
    </rPh>
    <rPh sb="26" eb="28">
      <t>ジッシ</t>
    </rPh>
    <phoneticPr fontId="2"/>
  </si>
  <si>
    <t>錫めっき工程</t>
    <rPh sb="0" eb="1">
      <t>スズ</t>
    </rPh>
    <rPh sb="4" eb="6">
      <t>コウテイ</t>
    </rPh>
    <phoneticPr fontId="2"/>
  </si>
  <si>
    <t>文書名：『トレーサビリティ管理基準』
工程票にて確認。</t>
    <rPh sb="0" eb="2">
      <t>ブンショ</t>
    </rPh>
    <rPh sb="2" eb="3">
      <t>メイ</t>
    </rPh>
    <rPh sb="13" eb="15">
      <t>カンリ</t>
    </rPh>
    <rPh sb="15" eb="17">
      <t>キジュン</t>
    </rPh>
    <rPh sb="19" eb="21">
      <t>コウテイ</t>
    </rPh>
    <rPh sb="21" eb="22">
      <t>ヒョウ</t>
    </rPh>
    <rPh sb="24" eb="26">
      <t>カクニン</t>
    </rPh>
    <phoneticPr fontId="2"/>
  </si>
  <si>
    <t>イントラネットに保管し、社内公開。</t>
    <rPh sb="8" eb="10">
      <t>ホカン</t>
    </rPh>
    <rPh sb="12" eb="14">
      <t>シャナイ</t>
    </rPh>
    <rPh sb="14" eb="16">
      <t>コウカイ</t>
    </rPh>
    <phoneticPr fontId="2"/>
  </si>
  <si>
    <t>2020年2月に「禁止物質に関する保証書」の提出実績あり。</t>
    <rPh sb="4" eb="5">
      <t>ネン</t>
    </rPh>
    <rPh sb="6" eb="7">
      <t>ガツ</t>
    </rPh>
    <rPh sb="9" eb="11">
      <t>キンシ</t>
    </rPh>
    <rPh sb="11" eb="13">
      <t>ブッシツ</t>
    </rPh>
    <rPh sb="14" eb="15">
      <t>カン</t>
    </rPh>
    <rPh sb="17" eb="20">
      <t>ホショウショ</t>
    </rPh>
    <rPh sb="22" eb="24">
      <t>テイシュツ</t>
    </rPh>
    <rPh sb="24" eb="26">
      <t>ジッセキ</t>
    </rPh>
    <phoneticPr fontId="2"/>
  </si>
  <si>
    <t>分析データ（１年以内の最新版）を提出しています。</t>
    <rPh sb="0" eb="2">
      <t>ブンセキ</t>
    </rPh>
    <rPh sb="7" eb="8">
      <t>ネン</t>
    </rPh>
    <rPh sb="8" eb="10">
      <t>イナイ</t>
    </rPh>
    <rPh sb="11" eb="14">
      <t>サイシンバン</t>
    </rPh>
    <rPh sb="16" eb="18">
      <t>テイシュツ</t>
    </rPh>
    <phoneticPr fontId="2"/>
  </si>
  <si>
    <t>文書名：『変更管理基準』
変更時は不含有保証書や分析データを入手し確認実施。</t>
    <rPh sb="0" eb="2">
      <t>ブンショ</t>
    </rPh>
    <rPh sb="2" eb="3">
      <t>メイ</t>
    </rPh>
    <rPh sb="5" eb="7">
      <t>ヘンコウ</t>
    </rPh>
    <rPh sb="7" eb="9">
      <t>カンリ</t>
    </rPh>
    <rPh sb="9" eb="11">
      <t>キジュン</t>
    </rPh>
    <rPh sb="13" eb="15">
      <t>ヘンコウ</t>
    </rPh>
    <rPh sb="15" eb="16">
      <t>ジ</t>
    </rPh>
    <rPh sb="17" eb="18">
      <t>フ</t>
    </rPh>
    <rPh sb="18" eb="20">
      <t>ガンユウ</t>
    </rPh>
    <rPh sb="20" eb="23">
      <t>ホショウショ</t>
    </rPh>
    <rPh sb="24" eb="26">
      <t>ブンセキ</t>
    </rPh>
    <rPh sb="30" eb="32">
      <t>ニュウシュ</t>
    </rPh>
    <rPh sb="33" eb="35">
      <t>カクニン</t>
    </rPh>
    <rPh sb="35" eb="37">
      <t>ジッシ</t>
    </rPh>
    <phoneticPr fontId="2"/>
  </si>
  <si>
    <t>『変更管理基準』で申請する決まりになっています。
変更事例：ワイヤー2社購買化（2019年11月）</t>
    <rPh sb="1" eb="3">
      <t>ヘンコウ</t>
    </rPh>
    <rPh sb="3" eb="5">
      <t>カンリ</t>
    </rPh>
    <rPh sb="5" eb="7">
      <t>キジュン</t>
    </rPh>
    <rPh sb="9" eb="11">
      <t>シンセイ</t>
    </rPh>
    <rPh sb="13" eb="14">
      <t>キ</t>
    </rPh>
    <rPh sb="25" eb="27">
      <t>ヘンコウ</t>
    </rPh>
    <rPh sb="27" eb="29">
      <t>ジレイ</t>
    </rPh>
    <rPh sb="35" eb="36">
      <t>シャ</t>
    </rPh>
    <rPh sb="36" eb="38">
      <t>コウバイ</t>
    </rPh>
    <rPh sb="38" eb="39">
      <t>カ</t>
    </rPh>
    <rPh sb="44" eb="45">
      <t>ネン</t>
    </rPh>
    <rPh sb="47" eb="48">
      <t>ガツ</t>
    </rPh>
    <phoneticPr fontId="2"/>
  </si>
  <si>
    <t>「異常管理台帳」にて記録。</t>
    <rPh sb="1" eb="3">
      <t>イジョウ</t>
    </rPh>
    <rPh sb="3" eb="5">
      <t>カンリ</t>
    </rPh>
    <rPh sb="5" eb="7">
      <t>ダイチョウ</t>
    </rPh>
    <rPh sb="10" eb="12">
      <t>キロク</t>
    </rPh>
    <phoneticPr fontId="2"/>
  </si>
  <si>
    <t>文書名：『環境品質管理基準』</t>
    <rPh sb="0" eb="2">
      <t>ブンショ</t>
    </rPh>
    <rPh sb="2" eb="3">
      <t>メイ</t>
    </rPh>
    <rPh sb="5" eb="7">
      <t>カンキョウ</t>
    </rPh>
    <rPh sb="7" eb="9">
      <t>ヒンシツ</t>
    </rPh>
    <rPh sb="9" eb="11">
      <t>カンリ</t>
    </rPh>
    <rPh sb="11" eb="13">
      <t>キジュン</t>
    </rPh>
    <phoneticPr fontId="2"/>
  </si>
  <si>
    <t>環境一般教育を毎年実施（2019年5月）</t>
    <rPh sb="0" eb="2">
      <t>カンキョウ</t>
    </rPh>
    <rPh sb="2" eb="4">
      <t>イッパン</t>
    </rPh>
    <rPh sb="4" eb="6">
      <t>キョウイク</t>
    </rPh>
    <rPh sb="7" eb="9">
      <t>マイトシ</t>
    </rPh>
    <rPh sb="9" eb="11">
      <t>ジッシ</t>
    </rPh>
    <rPh sb="16" eb="17">
      <t>ネン</t>
    </rPh>
    <rPh sb="18" eb="19">
      <t>ガツ</t>
    </rPh>
    <phoneticPr fontId="2"/>
  </si>
  <si>
    <t>2019年3月（頻度：1回/年）</t>
    <rPh sb="4" eb="5">
      <t>ネン</t>
    </rPh>
    <rPh sb="6" eb="7">
      <t>ガツ</t>
    </rPh>
    <rPh sb="8" eb="10">
      <t>ヒンド</t>
    </rPh>
    <rPh sb="12" eb="13">
      <t>カイ</t>
    </rPh>
    <rPh sb="14" eb="15">
      <t>ネン</t>
    </rPh>
    <phoneticPr fontId="2"/>
  </si>
  <si>
    <t>文書名：『マネジメントプロセス管理基準』
報告日：2019年5月17日</t>
    <rPh sb="0" eb="2">
      <t>ブンショ</t>
    </rPh>
    <rPh sb="2" eb="3">
      <t>メイ</t>
    </rPh>
    <rPh sb="15" eb="17">
      <t>カンリ</t>
    </rPh>
    <rPh sb="17" eb="19">
      <t>キジュン</t>
    </rPh>
    <rPh sb="21" eb="23">
      <t>ホウコク</t>
    </rPh>
    <rPh sb="23" eb="24">
      <t>ビ</t>
    </rPh>
    <rPh sb="29" eb="30">
      <t>ネン</t>
    </rPh>
    <rPh sb="31" eb="32">
      <t>ガツ</t>
    </rPh>
    <rPh sb="34" eb="35">
      <t>ニチ</t>
    </rPh>
    <phoneticPr fontId="2"/>
  </si>
  <si>
    <t>文書名：『環境基本方針』</t>
    <rPh sb="0" eb="2">
      <t>ブンショ</t>
    </rPh>
    <rPh sb="2" eb="3">
      <t>メイ</t>
    </rPh>
    <rPh sb="5" eb="7">
      <t>カンキョウ</t>
    </rPh>
    <rPh sb="7" eb="9">
      <t>キホン</t>
    </rPh>
    <rPh sb="9" eb="11">
      <t>ホウシン</t>
    </rPh>
    <phoneticPr fontId="2"/>
  </si>
  <si>
    <t>Matsumoto factory</t>
    <phoneticPr fontId="2"/>
  </si>
  <si>
    <t>******** Co., Ltd.</t>
    <phoneticPr fontId="2"/>
  </si>
  <si>
    <t>Quality assurance department ***Division</t>
    <phoneticPr fontId="2"/>
  </si>
  <si>
    <t>Manager / ***** *****</t>
    <phoneticPr fontId="2"/>
  </si>
  <si>
    <t>*********@*****.com</t>
    <phoneticPr fontId="2"/>
  </si>
  <si>
    <t>Conforming</t>
  </si>
  <si>
    <t>基準名：『環境品質管理基準』
最新の改訂日：20**年4月**日</t>
    <rPh sb="0" eb="2">
      <t>キジュン</t>
    </rPh>
    <rPh sb="2" eb="3">
      <t>メイ</t>
    </rPh>
    <rPh sb="5" eb="7">
      <t>カンキョウ</t>
    </rPh>
    <rPh sb="7" eb="9">
      <t>ヒンシツ</t>
    </rPh>
    <rPh sb="9" eb="11">
      <t>カンリ</t>
    </rPh>
    <rPh sb="11" eb="13">
      <t>キジュン</t>
    </rPh>
    <rPh sb="15" eb="17">
      <t>サイシン</t>
    </rPh>
    <rPh sb="18" eb="20">
      <t>カイテイ</t>
    </rPh>
    <rPh sb="20" eb="21">
      <t>ビ</t>
    </rPh>
    <rPh sb="26" eb="27">
      <t>ネン</t>
    </rPh>
    <rPh sb="28" eb="29">
      <t>ガツ</t>
    </rPh>
    <rPh sb="31" eb="32">
      <t>ニチ</t>
    </rPh>
    <phoneticPr fontId="2"/>
  </si>
  <si>
    <t>Warranty, Material data sheet, analysis report, SDS, etc.</t>
    <phoneticPr fontId="2"/>
  </si>
  <si>
    <t>2020 年  4 月 20日</t>
    <rPh sb="5" eb="6">
      <t>ネン</t>
    </rPh>
    <rPh sb="10" eb="11">
      <t>ガツ</t>
    </rPh>
    <rPh sb="14" eb="15">
      <t>ニチ</t>
    </rPh>
    <phoneticPr fontId="2"/>
  </si>
  <si>
    <t>ICP analyzer,XRF analyzer</t>
    <phoneticPr fontId="2"/>
  </si>
  <si>
    <t>Yes</t>
  </si>
  <si>
    <t>Process: Electroless nickel plating
Material (material) used: plating solution</t>
    <phoneticPr fontId="2"/>
  </si>
  <si>
    <t>Controlled substance: Lead</t>
    <phoneticPr fontId="2"/>
  </si>
  <si>
    <r>
      <t>XRF</t>
    </r>
    <r>
      <rPr>
        <sz val="10.5"/>
        <rFont val="ＭＳ Ｐゴシック"/>
        <family val="3"/>
        <charset val="128"/>
      </rPr>
      <t>、</t>
    </r>
    <r>
      <rPr>
        <sz val="10.5"/>
        <rFont val="Arial"/>
        <family val="2"/>
      </rPr>
      <t>ICP</t>
    </r>
    <phoneticPr fontId="2"/>
  </si>
  <si>
    <r>
      <t>XRF</t>
    </r>
    <r>
      <rPr>
        <sz val="10.5"/>
        <rFont val="ＭＳ Ｐゴシック"/>
        <family val="3"/>
        <charset val="128"/>
      </rPr>
      <t>、</t>
    </r>
    <r>
      <rPr>
        <sz val="10.5"/>
        <rFont val="Arial"/>
        <family val="2"/>
      </rPr>
      <t>ICP</t>
    </r>
    <phoneticPr fontId="2"/>
  </si>
  <si>
    <t>Solder bar</t>
    <phoneticPr fontId="2"/>
  </si>
  <si>
    <t>Lead</t>
    <phoneticPr fontId="2"/>
  </si>
  <si>
    <t>No</t>
  </si>
  <si>
    <t>Magazine for process transportation, Mat for inspection</t>
    <phoneticPr fontId="2"/>
  </si>
  <si>
    <t>It has been confirmed by product analysis that there is no product contamination.</t>
    <phoneticPr fontId="2"/>
  </si>
  <si>
    <t>For closed recycling using scraps in our process.</t>
    <phoneticPr fontId="2"/>
  </si>
  <si>
    <t>Document name: "Inspection management standard",Confirmed with process sheet at the time of shipping inspection.</t>
    <phoneticPr fontId="2"/>
  </si>
  <si>
    <t>Tin plating process</t>
    <phoneticPr fontId="2"/>
  </si>
  <si>
    <t>Document name: "Traceability management standard",Confirmed with process sheet.</t>
    <phoneticPr fontId="2"/>
  </si>
  <si>
    <t>Do you guarantee the requirements of "The warranty on prohibited substances" for products delivered to Fuji Electric?</t>
    <phoneticPr fontId="0"/>
  </si>
  <si>
    <t>In February 2020, there was a record of submitting a "The warranty on prohibited substances".</t>
    <phoneticPr fontId="2"/>
  </si>
  <si>
    <t>We have submitted the analysis data (latest version within 1 year).</t>
    <phoneticPr fontId="2"/>
  </si>
  <si>
    <t>Document Name: "Change Management Standard",At the time of change, the non-inclusion guarantee and analysis data are obtained and confirmed.</t>
    <phoneticPr fontId="2"/>
  </si>
  <si>
    <t>It is a rule to apply under the "Change Management Standards".
Example of change: Purchasing two wires (November 2019)</t>
    <phoneticPr fontId="2"/>
  </si>
  <si>
    <t>We record in "abnormality management ledger".</t>
    <phoneticPr fontId="2"/>
  </si>
  <si>
    <t>文書名：『異常管理基準』</t>
    <phoneticPr fontId="2"/>
  </si>
  <si>
    <t>トランジスタ（型番：XXX-YYY-ZZ他）</t>
    <rPh sb="7" eb="9">
      <t>カタバン</t>
    </rPh>
    <rPh sb="20" eb="21">
      <t>ホカ</t>
    </rPh>
    <phoneticPr fontId="2"/>
  </si>
  <si>
    <r>
      <t>Transistor</t>
    </r>
    <r>
      <rPr>
        <sz val="12"/>
        <rFont val="ＭＳ Ｐゴシック"/>
        <family val="3"/>
        <charset val="128"/>
      </rPr>
      <t>（</t>
    </r>
    <r>
      <rPr>
        <sz val="12"/>
        <rFont val="Arial"/>
        <family val="2"/>
      </rPr>
      <t>Model number</t>
    </r>
    <r>
      <rPr>
        <sz val="12"/>
        <rFont val="ＭＳ Ｐゴシック"/>
        <family val="3"/>
        <charset val="128"/>
      </rPr>
      <t>：</t>
    </r>
    <r>
      <rPr>
        <sz val="12"/>
        <rFont val="Arial"/>
        <family val="2"/>
      </rPr>
      <t>XXX-YYY-ZZ etc.</t>
    </r>
    <r>
      <rPr>
        <sz val="12"/>
        <rFont val="ＭＳ Ｐゴシック"/>
        <family val="3"/>
        <charset val="128"/>
      </rPr>
      <t>）</t>
    </r>
    <phoneticPr fontId="2"/>
  </si>
  <si>
    <t>Document name:"Basic Environmental Policy"</t>
    <phoneticPr fontId="2"/>
  </si>
  <si>
    <t>Standard name: "Environment Quality Control Standards",
Latest revision date: April **, 20**</t>
    <phoneticPr fontId="2"/>
  </si>
  <si>
    <t>Document name: "Environment Quality Control Standards"</t>
    <phoneticPr fontId="2"/>
  </si>
  <si>
    <t>We confirm compliance with our own standards by means of warranty, material data sheet, analysis report, SDS, etc.</t>
    <phoneticPr fontId="2"/>
  </si>
  <si>
    <t>We confirm compliance with our own standards before starting mass production in accordance with the Design Control Standards.</t>
    <phoneticPr fontId="2"/>
  </si>
  <si>
    <t>The standards are stipulated in the Design Control Standards, and we confirm compliance with the standards before starting mass production.</t>
    <phoneticPr fontId="2"/>
  </si>
  <si>
    <t>We confirm compliance with the Purchasing Control Standards.</t>
    <phoneticPr fontId="2"/>
  </si>
  <si>
    <t>Record name: "Supplier Evaluation Table"</t>
    <phoneticPr fontId="2"/>
  </si>
  <si>
    <t>We check the list of parts and materials that have been checked for compliance at the time of design against the model number of the product name.</t>
    <phoneticPr fontId="2"/>
  </si>
  <si>
    <t>"Check Sheet for Management of Chemical Substances in Products",
Frequency: once per year</t>
    <phoneticPr fontId="2"/>
  </si>
  <si>
    <t>ICP: Pb, Cd, Hg, Cr ,once per year
XRF: Pb,once per day</t>
    <phoneticPr fontId="2"/>
  </si>
  <si>
    <t>Document name: "Environment Quality Control Standards"</t>
    <phoneticPr fontId="2"/>
  </si>
  <si>
    <t>Document name: "Environment Quality Control Standards"
All processes are specialized and identified by labeling.</t>
    <phoneticPr fontId="2"/>
  </si>
  <si>
    <t>Document name: "Education and Training Control Standards"</t>
    <phoneticPr fontId="2"/>
  </si>
  <si>
    <t>Molding compound</t>
    <phoneticPr fontId="2"/>
  </si>
  <si>
    <t>Epoxy resin</t>
    <phoneticPr fontId="2"/>
  </si>
  <si>
    <t>March 2019 (frequency: once per year)</t>
    <phoneticPr fontId="2"/>
  </si>
  <si>
    <t>Document name: "Environment Quality Control Standards"</t>
    <phoneticPr fontId="2"/>
  </si>
  <si>
    <t>Document name: "Management Process Control Standards",
Date: May 17, 2019</t>
    <phoneticPr fontId="2"/>
  </si>
  <si>
    <t xml:space="preserve">We conduct general environmental education every year. The date of implementation is May 2019.
</t>
    <phoneticPr fontId="2"/>
  </si>
  <si>
    <t>Document name: "Abnormal control standard"</t>
    <phoneticPr fontId="2"/>
  </si>
  <si>
    <t>We store them in the intranet and disclose them internally.</t>
    <phoneticPr fontId="2"/>
  </si>
  <si>
    <t>文書名：『グリーン調達基準書(第**版)』</t>
    <rPh sb="9" eb="11">
      <t>チョウタツ</t>
    </rPh>
    <rPh sb="11" eb="13">
      <t>キジュン</t>
    </rPh>
    <rPh sb="13" eb="14">
      <t>ショ</t>
    </rPh>
    <rPh sb="15" eb="16">
      <t>ダイ</t>
    </rPh>
    <rPh sb="18" eb="19">
      <t>ハン</t>
    </rPh>
    <phoneticPr fontId="2"/>
  </si>
  <si>
    <t>Document name: "Green Procurement Standards(Ver.**)"</t>
    <phoneticPr fontId="2"/>
  </si>
  <si>
    <t>ICP：Pb,Cd,Hg,Cr、(頻度)１回/年
XRF:Pb、(頻度) 1回/日</t>
    <rPh sb="17" eb="19">
      <t>ヒンド</t>
    </rPh>
    <rPh sb="21" eb="22">
      <t>カイ</t>
    </rPh>
    <rPh sb="23" eb="24">
      <t>ネン</t>
    </rPh>
    <rPh sb="33" eb="35">
      <t>ヒンド</t>
    </rPh>
    <rPh sb="38" eb="39">
      <t>カイ</t>
    </rPh>
    <rPh sb="40" eb="41">
      <t>ヒ</t>
    </rPh>
    <phoneticPr fontId="2"/>
  </si>
  <si>
    <t>文書名：「めっき工程作業標準」
内容：めっき液及びめっき被膜の鉛濃度管理</t>
    <rPh sb="0" eb="2">
      <t>ブンショ</t>
    </rPh>
    <rPh sb="2" eb="3">
      <t>メイ</t>
    </rPh>
    <rPh sb="8" eb="10">
      <t>コウテイ</t>
    </rPh>
    <rPh sb="10" eb="12">
      <t>サギョウ</t>
    </rPh>
    <rPh sb="12" eb="14">
      <t>ヒョウジュン</t>
    </rPh>
    <rPh sb="16" eb="18">
      <t>ナイヨウ</t>
    </rPh>
    <rPh sb="22" eb="23">
      <t>エキ</t>
    </rPh>
    <rPh sb="23" eb="24">
      <t>オヨ</t>
    </rPh>
    <rPh sb="28" eb="30">
      <t>ヒマク</t>
    </rPh>
    <rPh sb="31" eb="32">
      <t>ナマリ</t>
    </rPh>
    <rPh sb="32" eb="34">
      <t>ノウド</t>
    </rPh>
    <rPh sb="34" eb="36">
      <t>カンリ</t>
    </rPh>
    <phoneticPr fontId="2"/>
  </si>
  <si>
    <t>Document name:" Plating process operation standard ",
Content: Lead concentration control of plating solution and plating film.</t>
    <phoneticPr fontId="2"/>
  </si>
  <si>
    <t>モールド樹脂</t>
    <rPh sb="4" eb="6">
      <t>ジュシ</t>
    </rPh>
    <phoneticPr fontId="2"/>
  </si>
  <si>
    <t>エポキシ樹脂</t>
    <rPh sb="4" eb="6">
      <t>ジュシ</t>
    </rPh>
    <phoneticPr fontId="2"/>
  </si>
  <si>
    <t>自工程内で端材を使用するクローズドリサイクルの為。</t>
    <rPh sb="0" eb="1">
      <t>ジ</t>
    </rPh>
    <rPh sb="1" eb="3">
      <t>コウテイ</t>
    </rPh>
    <rPh sb="3" eb="4">
      <t>ナイ</t>
    </rPh>
    <rPh sb="5" eb="7">
      <t>ハザイ</t>
    </rPh>
    <rPh sb="8" eb="10">
      <t>シヨウ</t>
    </rPh>
    <rPh sb="23" eb="24">
      <t>タメ</t>
    </rPh>
    <phoneticPr fontId="2"/>
  </si>
  <si>
    <t>文書名：『購買管理基準』
『製品含有化学物質管理チェックシート』</t>
    <rPh sb="0" eb="2">
      <t>ブンショ</t>
    </rPh>
    <rPh sb="2" eb="3">
      <t>メイ</t>
    </rPh>
    <rPh sb="5" eb="7">
      <t>コウバイ</t>
    </rPh>
    <rPh sb="7" eb="9">
      <t>カンリ</t>
    </rPh>
    <rPh sb="9" eb="11">
      <t>キジュン</t>
    </rPh>
    <phoneticPr fontId="2"/>
  </si>
  <si>
    <t>Document name: "Purchasing management standard","Check Sheet for Management of Chemical Substances in Products"</t>
    <phoneticPr fontId="2"/>
  </si>
  <si>
    <t>Lead in plating solution: (standard value) XXppm, (frequency) once per day,
Lead in the plating film: (standard value) XXXppm, (frequency) once per day</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</si>
</sst>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09]d\-mmm\-yy;@"/>
  </numFmts>
  <fonts count="30" x14ac:knownFonts="1">
    <font>
      <sz val="11"/>
      <name val="ＭＳ Ｐゴシック"/>
      <family val="3"/>
      <charset val="128"/>
    </font>
    <font>
      <sz val="11"/>
      <name val="ＭＳ Ｐゴシック"/>
      <family val="3"/>
      <charset val="128"/>
    </font>
    <font>
      <sz val="6"/>
      <name val="ＭＳ Ｐゴシック"/>
      <family val="3"/>
      <charset val="128"/>
    </font>
    <font>
      <b/>
      <u/>
      <sz val="22"/>
      <name val="ＭＳ Ｐゴシック"/>
      <family val="3"/>
      <charset val="128"/>
    </font>
    <font>
      <sz val="10"/>
      <color indexed="12"/>
      <name val="ＭＳ Ｐゴシック"/>
      <family val="3"/>
      <charset val="128"/>
    </font>
    <font>
      <sz val="10"/>
      <name val="ＭＳ Ｐゴシック"/>
      <family val="3"/>
      <charset val="128"/>
    </font>
    <font>
      <b/>
      <sz val="11"/>
      <color indexed="10"/>
      <name val="ＭＳ Ｐゴシック"/>
      <family val="3"/>
      <charset val="128"/>
    </font>
    <font>
      <sz val="10.5"/>
      <name val="ＭＳ Ｐゴシック"/>
      <family val="3"/>
      <charset val="128"/>
    </font>
    <font>
      <b/>
      <sz val="11"/>
      <name val="ＭＳ Ｐゴシック"/>
      <family val="3"/>
      <charset val="128"/>
    </font>
    <font>
      <b/>
      <u/>
      <sz val="11"/>
      <name val="ＭＳ Ｐゴシック"/>
      <family val="3"/>
      <charset val="128"/>
    </font>
    <font>
      <b/>
      <sz val="12"/>
      <name val="ＭＳ Ｐゴシック"/>
      <family val="3"/>
      <charset val="128"/>
    </font>
    <font>
      <b/>
      <u/>
      <sz val="22"/>
      <name val="Arial"/>
      <family val="2"/>
    </font>
    <font>
      <sz val="11"/>
      <name val="Arial"/>
      <family val="2"/>
    </font>
    <font>
      <sz val="10.5"/>
      <name val="Arial"/>
      <family val="2"/>
    </font>
    <font>
      <sz val="10"/>
      <color indexed="12"/>
      <name val="Arial"/>
      <family val="2"/>
    </font>
    <font>
      <sz val="10"/>
      <name val="Arial"/>
      <family val="2"/>
    </font>
    <font>
      <b/>
      <sz val="11"/>
      <name val="Arial"/>
      <family val="2"/>
    </font>
    <font>
      <b/>
      <u/>
      <sz val="11"/>
      <name val="Arial"/>
      <family val="2"/>
    </font>
    <font>
      <sz val="11"/>
      <color rgb="FFFF0000"/>
      <name val="ＭＳ Ｐゴシック"/>
      <family val="3"/>
      <charset val="128"/>
    </font>
    <font>
      <sz val="11"/>
      <color rgb="FF0000FF"/>
      <name val="ＭＳ Ｐゴシック"/>
      <family val="3"/>
      <charset val="128"/>
    </font>
    <font>
      <sz val="14"/>
      <name val="ＭＳ Ｐゴシック"/>
      <family val="3"/>
      <charset val="128"/>
    </font>
    <font>
      <sz val="11"/>
      <color rgb="FF0000FF"/>
      <name val="Arial"/>
      <family val="2"/>
    </font>
    <font>
      <sz val="12"/>
      <name val="Arial"/>
      <family val="2"/>
    </font>
    <font>
      <sz val="12"/>
      <name val="ＭＳ Ｐゴシック"/>
      <family val="3"/>
      <charset val="128"/>
    </font>
    <font>
      <u/>
      <sz val="11"/>
      <color theme="10"/>
      <name val="ＭＳ Ｐゴシック"/>
      <family val="3"/>
      <charset val="128"/>
    </font>
    <font>
      <u/>
      <sz val="12"/>
      <color theme="10"/>
      <name val="ＭＳ Ｐゴシック"/>
      <family val="3"/>
      <charset val="128"/>
    </font>
    <font>
      <b/>
      <sz val="12"/>
      <name val="Arial"/>
      <family val="2"/>
    </font>
    <font>
      <sz val="14"/>
      <name val="Arial"/>
      <family val="2"/>
    </font>
    <font>
      <b/>
      <sz val="14"/>
      <name val="ＭＳ Ｐゴシック"/>
      <family val="3"/>
      <charset val="128"/>
    </font>
    <font>
      <b/>
      <sz val="16"/>
      <name val="ＭＳ Ｐゴシック"/>
      <family val="3"/>
      <charset val="128"/>
    </font>
  </fonts>
  <fills count="17">
    <fill>
      <patternFill patternType="none"/>
    </fill>
    <fill>
      <patternFill patternType="gray125"/>
    </fill>
    <fill>
      <patternFill patternType="solid">
        <fgColor rgb="FF00B0F0"/>
        <bgColor indexed="64"/>
      </patternFill>
    </fill>
    <fill>
      <patternFill patternType="solid">
        <fgColor rgb="FFFFFF99"/>
        <bgColor indexed="64"/>
      </patternFill>
    </fill>
    <fill>
      <patternFill patternType="solid">
        <fgColor rgb="FFFFC000"/>
        <bgColor indexed="64"/>
      </patternFill>
    </fill>
    <fill>
      <patternFill patternType="solid">
        <fgColor theme="0"/>
        <bgColor indexed="64"/>
      </patternFill>
    </fill>
    <fill>
      <patternFill patternType="solid">
        <fgColor rgb="FF00B050"/>
        <bgColor indexed="64"/>
      </patternFill>
    </fill>
    <fill>
      <patternFill patternType="solid">
        <fgColor rgb="FFFF330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FF0066"/>
        <bgColor indexed="64"/>
      </patternFill>
    </fill>
    <fill>
      <patternFill patternType="solid">
        <fgColor rgb="FFFF00FF"/>
        <bgColor indexed="64"/>
      </patternFill>
    </fill>
    <fill>
      <patternFill patternType="solid">
        <fgColor rgb="FFFFFF00"/>
        <bgColor indexed="64"/>
      </patternFill>
    </fill>
    <fill>
      <patternFill patternType="solid">
        <fgColor rgb="FFFF66FF"/>
        <bgColor indexed="64"/>
      </patternFill>
    </fill>
    <fill>
      <patternFill patternType="solid">
        <fgColor rgb="FFFFCC00"/>
        <bgColor indexed="64"/>
      </patternFill>
    </fill>
    <fill>
      <patternFill patternType="solid">
        <fgColor rgb="FFFF99FF"/>
        <bgColor indexed="64"/>
      </patternFill>
    </fill>
    <fill>
      <patternFill patternType="solid">
        <fgColor rgb="FFFF993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3">
    <xf numFmtId="0" fontId="0" fillId="0" borderId="0">
      <alignment vertical="center"/>
    </xf>
    <xf numFmtId="0" fontId="1" fillId="0" borderId="0"/>
    <xf numFmtId="0" fontId="24" fillId="0" borderId="0" applyNumberFormat="0" applyFill="0" applyBorder="0" applyAlignment="0" applyProtection="0">
      <alignment vertical="center"/>
    </xf>
  </cellStyleXfs>
  <cellXfs count="596">
    <xf numFmtId="0" fontId="0" fillId="0" borderId="0" xfId="0">
      <alignment vertical="center"/>
    </xf>
    <xf numFmtId="0" fontId="4" fillId="0" borderId="0" xfId="1" applyFont="1" applyBorder="1" applyAlignment="1">
      <alignment horizontal="center" vertical="center"/>
    </xf>
    <xf numFmtId="0" fontId="5" fillId="0" borderId="0" xfId="1" applyFont="1" applyBorder="1" applyAlignment="1">
      <alignment vertical="center"/>
    </xf>
    <xf numFmtId="0" fontId="5" fillId="0" borderId="0" xfId="1" applyFont="1" applyBorder="1" applyAlignment="1">
      <alignment horizontal="center" vertical="center"/>
    </xf>
    <xf numFmtId="0" fontId="0" fillId="0" borderId="0" xfId="0" applyAlignment="1">
      <alignment horizontal="right" vertical="center"/>
    </xf>
    <xf numFmtId="0" fontId="7" fillId="0" borderId="3" xfId="0" applyFont="1" applyBorder="1">
      <alignment vertical="center"/>
    </xf>
    <xf numFmtId="0" fontId="7" fillId="0" borderId="4" xfId="0" applyFont="1" applyBorder="1">
      <alignment vertical="center"/>
    </xf>
    <xf numFmtId="0" fontId="7" fillId="0" borderId="3" xfId="0" applyFont="1" applyBorder="1" applyAlignment="1">
      <alignment vertical="center" wrapText="1"/>
    </xf>
    <xf numFmtId="56" fontId="7" fillId="0" borderId="3" xfId="0" quotePrefix="1" applyNumberFormat="1" applyFont="1" applyBorder="1" applyAlignment="1">
      <alignment vertical="center" wrapText="1"/>
    </xf>
    <xf numFmtId="56" fontId="7" fillId="0" borderId="5" xfId="0" quotePrefix="1" applyNumberFormat="1" applyFont="1" applyBorder="1" applyAlignment="1">
      <alignment vertical="center" wrapText="1"/>
    </xf>
    <xf numFmtId="56" fontId="7" fillId="0" borderId="6" xfId="0" quotePrefix="1" applyNumberFormat="1" applyFont="1" applyBorder="1" applyAlignment="1">
      <alignment vertical="center" wrapText="1"/>
    </xf>
    <xf numFmtId="56" fontId="7" fillId="0" borderId="4" xfId="0" quotePrefix="1" applyNumberFormat="1" applyFont="1" applyBorder="1" applyAlignment="1">
      <alignment vertical="center" wrapText="1"/>
    </xf>
    <xf numFmtId="0" fontId="7" fillId="0" borderId="5" xfId="0" applyFont="1" applyBorder="1">
      <alignment vertical="center"/>
    </xf>
    <xf numFmtId="0" fontId="7" fillId="0" borderId="7" xfId="0" applyFont="1" applyBorder="1">
      <alignment vertical="center"/>
    </xf>
    <xf numFmtId="0" fontId="7" fillId="0" borderId="6" xfId="0" applyFont="1" applyBorder="1">
      <alignment vertical="center"/>
    </xf>
    <xf numFmtId="0" fontId="7" fillId="0" borderId="8" xfId="0" applyFont="1" applyBorder="1">
      <alignment vertical="center"/>
    </xf>
    <xf numFmtId="0" fontId="7" fillId="2" borderId="2" xfId="0" applyFont="1" applyFill="1" applyBorder="1" applyAlignment="1">
      <alignment horizontal="righ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0" xfId="0" applyFont="1">
      <alignment vertical="center"/>
    </xf>
    <xf numFmtId="0" fontId="7" fillId="0" borderId="0" xfId="0" applyFont="1" applyAlignment="1">
      <alignment horizontal="righ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3" xfId="0" quotePrefix="1" applyFont="1" applyBorder="1" applyAlignment="1">
      <alignment horizontal="left" vertical="center"/>
    </xf>
    <xf numFmtId="0" fontId="7" fillId="0" borderId="4" xfId="0" quotePrefix="1" applyFont="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2" borderId="2" xfId="0" applyFont="1" applyFill="1" applyBorder="1" applyAlignment="1">
      <alignment horizontal="right" vertical="center" wrapText="1"/>
    </xf>
    <xf numFmtId="0" fontId="8" fillId="0" borderId="0" xfId="0" applyFont="1">
      <alignment vertical="center"/>
    </xf>
    <xf numFmtId="0" fontId="9" fillId="3" borderId="1" xfId="0" applyFont="1" applyFill="1" applyBorder="1">
      <alignment vertical="center"/>
    </xf>
    <xf numFmtId="0" fontId="0" fillId="4" borderId="1" xfId="0" applyFill="1" applyBorder="1" applyAlignment="1">
      <alignment horizontal="center" vertical="center" wrapText="1"/>
    </xf>
    <xf numFmtId="0" fontId="0" fillId="4" borderId="10" xfId="0" applyFill="1" applyBorder="1" applyAlignment="1">
      <alignment horizontal="center" vertical="center" wrapText="1" readingOrder="1"/>
    </xf>
    <xf numFmtId="0" fontId="0" fillId="4" borderId="11" xfId="0" applyFill="1" applyBorder="1" applyAlignment="1">
      <alignment horizontal="center" vertical="center" wrapText="1"/>
    </xf>
    <xf numFmtId="0" fontId="0" fillId="4" borderId="1" xfId="0" applyFont="1" applyFill="1" applyBorder="1" applyAlignment="1">
      <alignment horizontal="center" vertical="center"/>
    </xf>
    <xf numFmtId="0" fontId="0" fillId="0" borderId="1" xfId="0" applyFont="1" applyBorder="1" applyAlignment="1">
      <alignment horizontal="center" vertical="center"/>
    </xf>
    <xf numFmtId="0" fontId="8" fillId="0" borderId="0" xfId="1" applyFont="1" applyAlignment="1">
      <alignment horizontal="right" vertical="center"/>
    </xf>
    <xf numFmtId="0" fontId="9" fillId="0" borderId="0" xfId="0" applyFont="1">
      <alignment vertical="center"/>
    </xf>
    <xf numFmtId="0" fontId="0" fillId="0" borderId="0" xfId="1" applyFont="1" applyBorder="1" applyAlignment="1">
      <alignment vertical="center"/>
    </xf>
    <xf numFmtId="0" fontId="10" fillId="0" borderId="12" xfId="0" applyFont="1" applyBorder="1">
      <alignment vertical="center"/>
    </xf>
    <xf numFmtId="1" fontId="10" fillId="0" borderId="13" xfId="0" applyNumberFormat="1" applyFont="1" applyBorder="1">
      <alignment vertical="center"/>
    </xf>
    <xf numFmtId="0" fontId="10" fillId="0" borderId="14" xfId="0" applyFont="1" applyBorder="1">
      <alignment vertical="center"/>
    </xf>
    <xf numFmtId="0" fontId="8" fillId="4" borderId="15" xfId="0" applyFont="1" applyFill="1" applyBorder="1" applyAlignment="1">
      <alignment horizontal="center" vertical="center"/>
    </xf>
    <xf numFmtId="0" fontId="8" fillId="4" borderId="10" xfId="0" applyFont="1" applyFill="1" applyBorder="1" applyAlignment="1">
      <alignment horizontal="center" vertical="center"/>
    </xf>
    <xf numFmtId="0" fontId="10" fillId="0" borderId="16" xfId="0" applyFont="1" applyBorder="1">
      <alignment vertical="center"/>
    </xf>
    <xf numFmtId="0" fontId="0" fillId="0" borderId="0" xfId="0" applyAlignment="1">
      <alignment horizontal="center" vertical="center"/>
    </xf>
    <xf numFmtId="0" fontId="12" fillId="4" borderId="1" xfId="0" applyFont="1" applyFill="1" applyBorder="1" applyAlignment="1">
      <alignment horizontal="center" vertical="center"/>
    </xf>
    <xf numFmtId="0" fontId="17" fillId="3" borderId="1" xfId="0" applyFont="1" applyFill="1" applyBorder="1">
      <alignment vertical="center"/>
    </xf>
    <xf numFmtId="0" fontId="12" fillId="4" borderId="10" xfId="0" applyFont="1" applyFill="1" applyBorder="1" applyAlignment="1">
      <alignment horizontal="center" vertical="center" wrapText="1" readingOrder="1"/>
    </xf>
    <xf numFmtId="0" fontId="12" fillId="4" borderId="11"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0" fillId="5" borderId="0" xfId="0" applyFill="1">
      <alignment vertical="center"/>
    </xf>
    <xf numFmtId="0" fontId="12" fillId="5" borderId="0" xfId="0" applyFont="1" applyFill="1">
      <alignment vertical="center"/>
    </xf>
    <xf numFmtId="0" fontId="12" fillId="5" borderId="0" xfId="1" applyFont="1" applyFill="1" applyBorder="1" applyAlignment="1">
      <alignment vertical="center"/>
    </xf>
    <xf numFmtId="0" fontId="14" fillId="5" borderId="0" xfId="1" applyFont="1" applyFill="1" applyBorder="1" applyAlignment="1">
      <alignment horizontal="center" vertical="center"/>
    </xf>
    <xf numFmtId="0" fontId="15" fillId="5" borderId="0" xfId="1" applyFont="1" applyFill="1" applyBorder="1" applyAlignment="1">
      <alignment vertical="center"/>
    </xf>
    <xf numFmtId="0" fontId="15" fillId="5" borderId="0" xfId="1" applyFont="1" applyFill="1" applyBorder="1" applyAlignment="1">
      <alignment horizontal="center" vertical="center"/>
    </xf>
    <xf numFmtId="0" fontId="12" fillId="5" borderId="1" xfId="0" applyFont="1" applyFill="1" applyBorder="1" applyAlignment="1">
      <alignment horizontal="center" vertical="center"/>
    </xf>
    <xf numFmtId="0" fontId="17" fillId="5" borderId="0" xfId="0" applyFont="1" applyFill="1">
      <alignment vertical="center"/>
    </xf>
    <xf numFmtId="0" fontId="16" fillId="5" borderId="0" xfId="0" applyFont="1" applyFill="1">
      <alignment vertical="center"/>
    </xf>
    <xf numFmtId="0" fontId="7" fillId="5" borderId="2"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13" fillId="5" borderId="3" xfId="0" quotePrefix="1" applyFont="1" applyFill="1" applyBorder="1" applyAlignment="1">
      <alignment horizontal="left" vertical="center"/>
    </xf>
    <xf numFmtId="0" fontId="13" fillId="5" borderId="4" xfId="0" quotePrefix="1" applyFont="1" applyFill="1" applyBorder="1" applyAlignment="1">
      <alignment horizontal="left" vertical="center"/>
    </xf>
    <xf numFmtId="0" fontId="13" fillId="5" borderId="3" xfId="0" applyFont="1" applyFill="1" applyBorder="1">
      <alignment vertical="center"/>
    </xf>
    <xf numFmtId="0" fontId="13" fillId="5" borderId="4" xfId="0" applyFont="1" applyFill="1" applyBorder="1">
      <alignment vertical="center"/>
    </xf>
    <xf numFmtId="0" fontId="7" fillId="5" borderId="3" xfId="0" applyFont="1" applyFill="1" applyBorder="1" applyAlignment="1">
      <alignment horizontal="center" vertical="center" wrapText="1"/>
    </xf>
    <xf numFmtId="56" fontId="13" fillId="5" borderId="3" xfId="0" quotePrefix="1" applyNumberFormat="1" applyFont="1" applyFill="1" applyBorder="1" applyAlignment="1">
      <alignment vertical="center" wrapText="1"/>
    </xf>
    <xf numFmtId="56" fontId="13" fillId="5" borderId="5" xfId="0" quotePrefix="1" applyNumberFormat="1" applyFont="1" applyFill="1" applyBorder="1" applyAlignment="1">
      <alignment vertical="center" wrapText="1"/>
    </xf>
    <xf numFmtId="56" fontId="13" fillId="5" borderId="6" xfId="0" quotePrefix="1" applyNumberFormat="1" applyFont="1" applyFill="1" applyBorder="1" applyAlignment="1">
      <alignment vertical="center" wrapText="1"/>
    </xf>
    <xf numFmtId="56" fontId="13" fillId="5" borderId="4" xfId="0" quotePrefix="1" applyNumberFormat="1" applyFont="1" applyFill="1" applyBorder="1" applyAlignment="1">
      <alignment vertical="center" wrapText="1"/>
    </xf>
    <xf numFmtId="0" fontId="13" fillId="5" borderId="5" xfId="0" applyFont="1" applyFill="1" applyBorder="1">
      <alignment vertical="center"/>
    </xf>
    <xf numFmtId="0" fontId="13" fillId="5" borderId="7" xfId="0" applyFont="1" applyFill="1" applyBorder="1">
      <alignment vertical="center"/>
    </xf>
    <xf numFmtId="0" fontId="13" fillId="5" borderId="6" xfId="0" applyFont="1" applyFill="1" applyBorder="1">
      <alignment vertical="center"/>
    </xf>
    <xf numFmtId="0" fontId="13" fillId="5" borderId="8" xfId="0" applyFont="1" applyFill="1" applyBorder="1">
      <alignment vertical="center"/>
    </xf>
    <xf numFmtId="0" fontId="13" fillId="5" borderId="6"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5" xfId="0" applyFont="1" applyFill="1" applyBorder="1" applyAlignment="1">
      <alignment horizontal="left" vertical="center"/>
    </xf>
    <xf numFmtId="0" fontId="7" fillId="5" borderId="2" xfId="0" applyFont="1" applyFill="1" applyBorder="1" applyAlignment="1">
      <alignment horizontal="right" vertical="center" wrapText="1"/>
    </xf>
    <xf numFmtId="0" fontId="13" fillId="5" borderId="6" xfId="0" applyFont="1" applyFill="1" applyBorder="1" applyAlignment="1">
      <alignment horizontal="left" vertical="center"/>
    </xf>
    <xf numFmtId="0" fontId="7" fillId="5" borderId="2" xfId="0" applyFont="1" applyFill="1" applyBorder="1" applyAlignment="1">
      <alignment horizontal="center" vertical="center"/>
    </xf>
    <xf numFmtId="0" fontId="7" fillId="5" borderId="4" xfId="0" applyFont="1" applyFill="1" applyBorder="1" applyAlignment="1">
      <alignment horizontal="center" vertical="center"/>
    </xf>
    <xf numFmtId="0" fontId="13" fillId="5" borderId="5" xfId="0" applyFont="1" applyFill="1" applyBorder="1" applyAlignment="1">
      <alignment vertical="center" wrapText="1"/>
    </xf>
    <xf numFmtId="0" fontId="13" fillId="5" borderId="6" xfId="0" applyFont="1" applyFill="1" applyBorder="1" applyAlignment="1">
      <alignment vertical="center" wrapText="1"/>
    </xf>
    <xf numFmtId="0" fontId="13" fillId="5" borderId="0" xfId="0" applyFont="1" applyFill="1">
      <alignment vertical="center"/>
    </xf>
    <xf numFmtId="0" fontId="13" fillId="5" borderId="0" xfId="0" applyFont="1" applyFill="1" applyAlignment="1">
      <alignment horizontal="right" vertical="center"/>
    </xf>
    <xf numFmtId="0" fontId="7" fillId="5" borderId="0" xfId="0" applyFont="1" applyFill="1">
      <alignment vertical="center"/>
    </xf>
    <xf numFmtId="0" fontId="12" fillId="5" borderId="0" xfId="0" applyFont="1" applyFill="1" applyAlignment="1">
      <alignment horizontal="right" vertical="center"/>
    </xf>
    <xf numFmtId="0" fontId="8" fillId="5" borderId="10" xfId="0" applyFont="1" applyFill="1" applyBorder="1" applyAlignment="1">
      <alignment horizontal="center" vertical="center"/>
    </xf>
    <xf numFmtId="0" fontId="10" fillId="5" borderId="16" xfId="0" applyFont="1" applyFill="1" applyBorder="1">
      <alignment vertical="center"/>
    </xf>
    <xf numFmtId="0" fontId="10" fillId="5" borderId="12" xfId="0" applyFont="1" applyFill="1" applyBorder="1">
      <alignment vertical="center"/>
    </xf>
    <xf numFmtId="1" fontId="10" fillId="5" borderId="13" xfId="0" applyNumberFormat="1" applyFont="1" applyFill="1" applyBorder="1">
      <alignment vertical="center"/>
    </xf>
    <xf numFmtId="0" fontId="10" fillId="5" borderId="14" xfId="0" applyFont="1" applyFill="1" applyBorder="1">
      <alignment vertical="center"/>
    </xf>
    <xf numFmtId="0" fontId="7" fillId="0" borderId="3" xfId="0" quotePrefix="1" applyFont="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0" fillId="12" borderId="0" xfId="0" applyFill="1">
      <alignment vertical="center"/>
    </xf>
    <xf numFmtId="0" fontId="0" fillId="0" borderId="0" xfId="0" applyFill="1">
      <alignment vertical="center"/>
    </xf>
    <xf numFmtId="0" fontId="13" fillId="5" borderId="3" xfId="0" quotePrefix="1" applyFont="1" applyFill="1" applyBorder="1" applyAlignment="1">
      <alignment horizontal="left" vertical="center"/>
    </xf>
    <xf numFmtId="56" fontId="13" fillId="5" borderId="5" xfId="0" quotePrefix="1" applyNumberFormat="1" applyFont="1" applyFill="1" applyBorder="1" applyAlignment="1">
      <alignment horizontal="center" vertical="center" wrapText="1"/>
    </xf>
    <xf numFmtId="0" fontId="20" fillId="0" borderId="0" xfId="0" applyFont="1">
      <alignment vertical="center"/>
    </xf>
    <xf numFmtId="0" fontId="20" fillId="0" borderId="0" xfId="1" applyFont="1" applyBorder="1" applyAlignment="1">
      <alignment vertical="center"/>
    </xf>
    <xf numFmtId="56" fontId="7" fillId="0" borderId="5" xfId="0" quotePrefix="1" applyNumberFormat="1" applyFont="1" applyBorder="1" applyAlignment="1">
      <alignment horizontal="center" vertical="center" wrapText="1"/>
    </xf>
    <xf numFmtId="0" fontId="17" fillId="0" borderId="0" xfId="0" applyFont="1" applyFill="1" applyBorder="1">
      <alignment vertical="center"/>
    </xf>
    <xf numFmtId="0" fontId="12" fillId="5" borderId="0" xfId="0" applyFont="1" applyFill="1" applyAlignment="1">
      <alignment vertical="center"/>
    </xf>
    <xf numFmtId="0" fontId="1" fillId="0" borderId="0" xfId="1" applyFont="1" applyBorder="1" applyAlignment="1">
      <alignment vertical="center"/>
    </xf>
    <xf numFmtId="0" fontId="1" fillId="0" borderId="0" xfId="1" applyFont="1" applyAlignment="1">
      <alignment vertical="center"/>
    </xf>
    <xf numFmtId="0" fontId="1" fillId="0" borderId="0" xfId="0" applyFont="1" applyAlignment="1">
      <alignment vertical="center"/>
    </xf>
    <xf numFmtId="0" fontId="8" fillId="0" borderId="0" xfId="0" applyFont="1" applyAlignment="1">
      <alignment horizontal="right" vertical="center"/>
    </xf>
    <xf numFmtId="0" fontId="23" fillId="4" borderId="1" xfId="0" applyFont="1" applyFill="1" applyBorder="1">
      <alignment vertical="center"/>
    </xf>
    <xf numFmtId="0" fontId="23" fillId="4" borderId="1" xfId="0" applyFont="1" applyFill="1" applyBorder="1" applyAlignment="1">
      <alignment vertical="center"/>
    </xf>
    <xf numFmtId="0" fontId="26" fillId="5" borderId="0" xfId="0" applyFont="1" applyFill="1" applyAlignment="1">
      <alignment horizontal="right" vertical="center"/>
    </xf>
    <xf numFmtId="0" fontId="27" fillId="5" borderId="0" xfId="1" applyFont="1" applyFill="1" applyBorder="1" applyAlignment="1">
      <alignment vertical="center"/>
    </xf>
    <xf numFmtId="0" fontId="22" fillId="4" borderId="1" xfId="0" applyFont="1" applyFill="1" applyBorder="1">
      <alignment vertical="center"/>
    </xf>
    <xf numFmtId="0" fontId="22" fillId="4" borderId="1" xfId="0" applyFont="1" applyFill="1" applyBorder="1" applyAlignment="1">
      <alignment vertical="center" wrapText="1"/>
    </xf>
    <xf numFmtId="0" fontId="22" fillId="4" borderId="1" xfId="0" applyFont="1" applyFill="1" applyBorder="1" applyAlignment="1">
      <alignment vertical="center"/>
    </xf>
    <xf numFmtId="0" fontId="16" fillId="5" borderId="0" xfId="1" applyFont="1" applyFill="1" applyAlignment="1">
      <alignment horizontal="left" vertical="center"/>
    </xf>
    <xf numFmtId="0" fontId="29" fillId="3" borderId="17" xfId="0" applyFont="1" applyFill="1" applyBorder="1" applyAlignment="1" applyProtection="1">
      <alignment horizontal="center" vertical="center" wrapText="1"/>
      <protection locked="0"/>
    </xf>
    <xf numFmtId="0" fontId="29" fillId="0" borderId="9" xfId="0" applyFont="1" applyFill="1" applyBorder="1" applyAlignment="1" applyProtection="1">
      <alignment horizontal="center" vertical="center" wrapText="1"/>
      <protection hidden="1"/>
    </xf>
    <xf numFmtId="0" fontId="29" fillId="5" borderId="9" xfId="0" applyFont="1" applyFill="1" applyBorder="1" applyAlignment="1" applyProtection="1">
      <alignment horizontal="center" vertical="center" wrapText="1"/>
      <protection hidden="1"/>
    </xf>
    <xf numFmtId="0" fontId="8" fillId="3" borderId="17" xfId="0" applyFont="1" applyFill="1" applyBorder="1" applyAlignment="1" applyProtection="1">
      <alignment horizontal="center" vertical="center" wrapText="1"/>
      <protection locked="0"/>
    </xf>
    <xf numFmtId="0" fontId="0" fillId="0" borderId="0" xfId="0" applyAlignment="1">
      <alignment vertical="center" wrapText="1"/>
    </xf>
    <xf numFmtId="0" fontId="29" fillId="5" borderId="9" xfId="0" applyFont="1" applyFill="1" applyBorder="1" applyAlignment="1" applyProtection="1">
      <alignment horizontal="center" vertical="center" wrapText="1"/>
      <protection hidden="1"/>
    </xf>
    <xf numFmtId="0" fontId="7" fillId="5" borderId="2" xfId="0" applyFont="1" applyFill="1" applyBorder="1" applyAlignment="1">
      <alignment horizontal="right" vertical="center" wrapText="1"/>
    </xf>
    <xf numFmtId="0" fontId="13" fillId="5" borderId="4" xfId="0" quotePrefix="1" applyFont="1" applyFill="1" applyBorder="1" applyAlignment="1">
      <alignment horizontal="left" vertical="center"/>
    </xf>
    <xf numFmtId="0" fontId="13" fillId="5" borderId="6"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3" xfId="0" quotePrefix="1" applyFont="1" applyFill="1" applyBorder="1" applyAlignment="1">
      <alignment horizontal="left" vertical="center"/>
    </xf>
    <xf numFmtId="0" fontId="13" fillId="5" borderId="6" xfId="0" applyFont="1" applyFill="1" applyBorder="1" applyAlignment="1">
      <alignment horizontal="left" vertical="center"/>
    </xf>
    <xf numFmtId="0" fontId="13" fillId="5" borderId="5" xfId="0" applyFont="1" applyFill="1" applyBorder="1" applyAlignment="1">
      <alignment horizontal="left" vertical="center"/>
    </xf>
    <xf numFmtId="56" fontId="13" fillId="5" borderId="5" xfId="0" quotePrefix="1" applyNumberFormat="1" applyFont="1" applyFill="1" applyBorder="1" applyAlignment="1">
      <alignment horizontal="center" vertical="center" wrapText="1"/>
    </xf>
    <xf numFmtId="0" fontId="12" fillId="4" borderId="1" xfId="0" applyFont="1" applyFill="1" applyBorder="1" applyAlignment="1">
      <alignment horizontal="center" vertical="center"/>
    </xf>
    <xf numFmtId="0" fontId="29" fillId="3" borderId="17" xfId="0" applyFont="1" applyFill="1" applyBorder="1" applyAlignment="1" applyProtection="1">
      <alignment horizontal="center" vertical="center" wrapText="1"/>
      <protection locked="0"/>
    </xf>
    <xf numFmtId="0" fontId="0" fillId="0" borderId="0" xfId="0" applyProtection="1">
      <alignment vertical="center"/>
      <protection locked="0"/>
    </xf>
    <xf numFmtId="0" fontId="8" fillId="0" borderId="0" xfId="0" applyFont="1" applyAlignment="1" applyProtection="1">
      <alignment horizontal="right" vertical="center"/>
      <protection locked="0"/>
    </xf>
    <xf numFmtId="0" fontId="20" fillId="0" borderId="0" xfId="0" applyFont="1" applyProtection="1">
      <alignment vertical="center"/>
      <protection locked="0"/>
    </xf>
    <xf numFmtId="0" fontId="20" fillId="0" borderId="0" xfId="1" applyFont="1" applyBorder="1" applyAlignment="1" applyProtection="1">
      <alignment vertical="center"/>
      <protection locked="0"/>
    </xf>
    <xf numFmtId="0" fontId="23" fillId="4" borderId="1" xfId="0" applyFont="1" applyFill="1" applyBorder="1" applyProtection="1">
      <alignment vertical="center"/>
      <protection locked="0"/>
    </xf>
    <xf numFmtId="0" fontId="23" fillId="4" borderId="1" xfId="0" applyFont="1" applyFill="1" applyBorder="1" applyAlignment="1" applyProtection="1">
      <alignment vertical="center"/>
      <protection locked="0"/>
    </xf>
    <xf numFmtId="0" fontId="4" fillId="0" borderId="0" xfId="1" applyFont="1" applyBorder="1" applyAlignment="1" applyProtection="1">
      <alignment horizontal="center" vertical="center"/>
      <protection locked="0"/>
    </xf>
    <xf numFmtId="0" fontId="5" fillId="0" borderId="0" xfId="1" applyFont="1" applyBorder="1" applyAlignment="1" applyProtection="1">
      <alignment vertical="center"/>
      <protection locked="0"/>
    </xf>
    <xf numFmtId="0" fontId="5" fillId="0" borderId="0" xfId="1" applyFont="1" applyBorder="1" applyAlignment="1" applyProtection="1">
      <alignment horizontal="center" vertical="center"/>
      <protection locked="0"/>
    </xf>
    <xf numFmtId="0" fontId="1" fillId="0" borderId="0" xfId="1" applyFont="1" applyBorder="1" applyAlignment="1" applyProtection="1">
      <alignment vertical="center"/>
      <protection locked="0"/>
    </xf>
    <xf numFmtId="0" fontId="0" fillId="4" borderId="1" xfId="0"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0" fillId="0" borderId="1" xfId="0" applyFont="1" applyBorder="1" applyAlignment="1" applyProtection="1">
      <alignment horizontal="center" vertical="center"/>
      <protection locked="0"/>
    </xf>
    <xf numFmtId="0" fontId="0" fillId="0" borderId="0" xfId="1" applyFont="1" applyBorder="1" applyAlignment="1" applyProtection="1">
      <alignment vertical="center"/>
      <protection locked="0"/>
    </xf>
    <xf numFmtId="0" fontId="1" fillId="0" borderId="0" xfId="0" applyFont="1" applyAlignment="1" applyProtection="1">
      <alignment vertical="center"/>
      <protection locked="0"/>
    </xf>
    <xf numFmtId="0" fontId="8" fillId="0" borderId="0" xfId="1" applyFont="1" applyAlignment="1" applyProtection="1">
      <alignment horizontal="right" vertical="center"/>
      <protection locked="0"/>
    </xf>
    <xf numFmtId="0" fontId="9" fillId="3" borderId="1" xfId="0" applyFont="1" applyFill="1" applyBorder="1" applyProtection="1">
      <alignment vertical="center"/>
      <protection locked="0"/>
    </xf>
    <xf numFmtId="0" fontId="9" fillId="0" borderId="0" xfId="0" applyFont="1" applyProtection="1">
      <alignment vertical="center"/>
      <protection locked="0"/>
    </xf>
    <xf numFmtId="0" fontId="8" fillId="0" borderId="0" xfId="0" applyFont="1" applyProtection="1">
      <alignment vertical="center"/>
      <protection locked="0"/>
    </xf>
    <xf numFmtId="0" fontId="0" fillId="4" borderId="1" xfId="0" applyFill="1" applyBorder="1" applyAlignment="1" applyProtection="1">
      <alignment horizontal="center" vertical="center" wrapText="1"/>
      <protection locked="0"/>
    </xf>
    <xf numFmtId="0" fontId="0" fillId="4" borderId="10" xfId="0" applyFill="1" applyBorder="1" applyAlignment="1" applyProtection="1">
      <alignment horizontal="center" vertical="center" wrapText="1" readingOrder="1"/>
      <protection locked="0"/>
    </xf>
    <xf numFmtId="0" fontId="0" fillId="4" borderId="11" xfId="0"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3" xfId="0" quotePrefix="1" applyFont="1" applyBorder="1" applyAlignment="1" applyProtection="1">
      <alignment horizontal="left" vertical="center"/>
      <protection locked="0"/>
    </xf>
    <xf numFmtId="0" fontId="7" fillId="0" borderId="4" xfId="0" quotePrefix="1" applyFont="1" applyBorder="1" applyAlignment="1" applyProtection="1">
      <alignment horizontal="left" vertical="center"/>
      <protection locked="0"/>
    </xf>
    <xf numFmtId="0" fontId="7" fillId="0" borderId="3" xfId="0" applyFont="1" applyBorder="1" applyProtection="1">
      <alignment vertical="center"/>
      <protection locked="0"/>
    </xf>
    <xf numFmtId="0" fontId="7" fillId="0" borderId="4" xfId="0" applyFont="1" applyBorder="1" applyProtection="1">
      <alignment vertical="center"/>
      <protection locked="0"/>
    </xf>
    <xf numFmtId="0" fontId="7" fillId="0" borderId="3" xfId="0" applyFont="1" applyBorder="1" applyAlignment="1" applyProtection="1">
      <alignment horizontal="center" vertical="center" wrapText="1"/>
      <protection locked="0"/>
    </xf>
    <xf numFmtId="0" fontId="7" fillId="0" borderId="3" xfId="0" applyFont="1" applyBorder="1" applyAlignment="1" applyProtection="1">
      <alignment vertical="center" wrapText="1"/>
      <protection locked="0"/>
    </xf>
    <xf numFmtId="56" fontId="7" fillId="0" borderId="3" xfId="0" quotePrefix="1" applyNumberFormat="1" applyFont="1" applyBorder="1" applyAlignment="1" applyProtection="1">
      <alignment vertical="center" wrapText="1"/>
      <protection locked="0"/>
    </xf>
    <xf numFmtId="56" fontId="7" fillId="0" borderId="5" xfId="0" quotePrefix="1" applyNumberFormat="1" applyFont="1" applyBorder="1" applyAlignment="1" applyProtection="1">
      <alignment vertical="center" wrapText="1"/>
      <protection locked="0"/>
    </xf>
    <xf numFmtId="56" fontId="7" fillId="0" borderId="6" xfId="0" quotePrefix="1" applyNumberFormat="1" applyFont="1" applyBorder="1" applyAlignment="1" applyProtection="1">
      <alignment vertical="center" wrapText="1"/>
      <protection locked="0"/>
    </xf>
    <xf numFmtId="56" fontId="7" fillId="0" borderId="5" xfId="0" quotePrefix="1" applyNumberFormat="1" applyFont="1" applyBorder="1" applyAlignment="1" applyProtection="1">
      <alignment horizontal="center" vertical="center" wrapText="1"/>
      <protection locked="0"/>
    </xf>
    <xf numFmtId="0" fontId="7" fillId="0" borderId="5" xfId="0" applyFont="1" applyBorder="1" applyProtection="1">
      <alignment vertical="center"/>
      <protection locked="0"/>
    </xf>
    <xf numFmtId="0" fontId="7" fillId="0" borderId="7" xfId="0" applyFont="1" applyBorder="1" applyProtection="1">
      <alignment vertical="center"/>
      <protection locked="0"/>
    </xf>
    <xf numFmtId="0" fontId="7" fillId="0" borderId="6" xfId="0" applyFont="1" applyBorder="1" applyProtection="1">
      <alignment vertical="center"/>
      <protection locked="0"/>
    </xf>
    <xf numFmtId="0" fontId="7" fillId="0" borderId="8" xfId="0" applyFont="1" applyBorder="1" applyProtection="1">
      <alignment vertical="center"/>
      <protection locked="0"/>
    </xf>
    <xf numFmtId="56" fontId="7" fillId="0" borderId="4" xfId="0" quotePrefix="1" applyNumberFormat="1" applyFont="1" applyBorder="1" applyAlignment="1" applyProtection="1">
      <alignment vertical="center" wrapText="1"/>
      <protection locked="0"/>
    </xf>
    <xf numFmtId="0" fontId="7" fillId="0" borderId="5" xfId="0" applyFont="1" applyBorder="1" applyAlignment="1" applyProtection="1">
      <alignment horizontal="left" vertical="center"/>
      <protection locked="0"/>
    </xf>
    <xf numFmtId="0" fontId="7" fillId="2" borderId="2" xfId="0" applyFont="1" applyFill="1" applyBorder="1" applyAlignment="1" applyProtection="1">
      <alignment horizontal="right" vertical="center" wrapText="1"/>
      <protection locked="0"/>
    </xf>
    <xf numFmtId="0" fontId="29" fillId="0" borderId="9" xfId="0" applyFont="1" applyFill="1" applyBorder="1" applyAlignment="1" applyProtection="1">
      <alignment horizontal="center" vertical="center" wrapText="1"/>
      <protection locked="0" hidden="1"/>
    </xf>
    <xf numFmtId="0" fontId="7" fillId="0" borderId="6" xfId="0" applyFont="1" applyBorder="1" applyAlignment="1" applyProtection="1">
      <alignment horizontal="left" vertical="center"/>
      <protection locked="0"/>
    </xf>
    <xf numFmtId="0" fontId="7" fillId="0" borderId="2"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0" xfId="0" applyFont="1" applyProtection="1">
      <alignment vertical="center"/>
      <protection locked="0"/>
    </xf>
    <xf numFmtId="0" fontId="7"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0" fontId="8" fillId="4" borderId="10"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protection locked="0"/>
    </xf>
    <xf numFmtId="0" fontId="10" fillId="0" borderId="16" xfId="0" applyFont="1" applyBorder="1" applyProtection="1">
      <alignment vertical="center"/>
      <protection locked="0"/>
    </xf>
    <xf numFmtId="0" fontId="10" fillId="0" borderId="12" xfId="0" applyFont="1" applyBorder="1" applyProtection="1">
      <alignment vertical="center"/>
      <protection locked="0"/>
    </xf>
    <xf numFmtId="1" fontId="10" fillId="0" borderId="13" xfId="0" applyNumberFormat="1" applyFont="1" applyBorder="1" applyProtection="1">
      <alignment vertical="center"/>
      <protection locked="0"/>
    </xf>
    <xf numFmtId="0" fontId="10" fillId="0" borderId="14" xfId="0" applyFont="1" applyBorder="1" applyProtection="1">
      <alignment vertical="center"/>
      <protection locked="0"/>
    </xf>
    <xf numFmtId="0" fontId="8" fillId="3" borderId="17" xfId="0" applyFont="1" applyFill="1" applyBorder="1" applyAlignment="1" applyProtection="1">
      <alignment horizontal="center" vertical="center" wrapText="1"/>
    </xf>
    <xf numFmtId="0" fontId="0" fillId="0" borderId="0" xfId="0" applyFill="1" applyAlignment="1">
      <alignment horizontal="center" vertical="center"/>
    </xf>
    <xf numFmtId="0" fontId="18" fillId="0" borderId="0" xfId="0" applyFont="1" applyFill="1">
      <alignment vertical="center"/>
    </xf>
    <xf numFmtId="0" fontId="0" fillId="0" borderId="0" xfId="0" applyAlignment="1">
      <alignment vertical="center" wrapText="1"/>
    </xf>
    <xf numFmtId="0" fontId="7" fillId="0" borderId="18" xfId="0" applyFont="1" applyBorder="1" applyAlignment="1">
      <alignment horizontal="left" vertical="center" wrapText="1"/>
    </xf>
    <xf numFmtId="0" fontId="7" fillId="0" borderId="23" xfId="0" applyFont="1" applyBorder="1" applyAlignment="1">
      <alignment horizontal="left" vertical="center" wrapText="1"/>
    </xf>
    <xf numFmtId="0" fontId="7" fillId="0" borderId="19" xfId="0" applyFont="1" applyBorder="1" applyAlignment="1">
      <alignment horizontal="left" vertical="center" wrapText="1"/>
    </xf>
    <xf numFmtId="0" fontId="7" fillId="0" borderId="6" xfId="0" applyFont="1" applyBorder="1" applyAlignment="1">
      <alignment horizontal="left" vertical="center" wrapText="1"/>
    </xf>
    <xf numFmtId="0" fontId="7" fillId="0" borderId="24" xfId="0" applyFont="1" applyBorder="1" applyAlignment="1">
      <alignment horizontal="left" vertical="center" wrapText="1"/>
    </xf>
    <xf numFmtId="0" fontId="7" fillId="0" borderId="8" xfId="0" applyFont="1" applyBorder="1" applyAlignment="1">
      <alignment horizontal="left" vertical="center" wrapText="1"/>
    </xf>
    <xf numFmtId="0" fontId="7" fillId="2" borderId="2" xfId="0" applyFont="1" applyFill="1" applyBorder="1" applyAlignment="1">
      <alignment horizontal="right" vertical="center" wrapText="1"/>
    </xf>
    <xf numFmtId="0" fontId="7" fillId="2" borderId="4" xfId="0" applyFont="1" applyFill="1" applyBorder="1" applyAlignment="1">
      <alignment horizontal="right" vertical="center" wrapText="1"/>
    </xf>
    <xf numFmtId="0" fontId="7" fillId="3" borderId="2" xfId="0" applyFont="1" applyFill="1" applyBorder="1" applyAlignment="1">
      <alignment horizontal="right" vertical="center" wrapText="1"/>
    </xf>
    <xf numFmtId="0" fontId="7" fillId="3" borderId="4" xfId="0" applyFont="1" applyFill="1" applyBorder="1" applyAlignment="1">
      <alignment horizontal="right" vertical="center" wrapText="1"/>
    </xf>
    <xf numFmtId="0" fontId="19" fillId="0" borderId="0" xfId="0" applyFont="1" applyProtection="1">
      <alignment vertical="center"/>
      <protection locked="0"/>
    </xf>
    <xf numFmtId="0" fontId="7" fillId="0" borderId="18" xfId="0" applyFont="1" applyBorder="1" applyAlignment="1">
      <alignment horizontal="center" vertical="center"/>
    </xf>
    <xf numFmtId="0" fontId="7" fillId="0" borderId="23" xfId="0" applyFont="1" applyBorder="1" applyAlignment="1">
      <alignment horizontal="center" vertical="center"/>
    </xf>
    <xf numFmtId="0" fontId="7" fillId="0" borderId="19" xfId="0" applyFont="1" applyBorder="1" applyAlignment="1">
      <alignment horizontal="center" vertical="center"/>
    </xf>
    <xf numFmtId="0" fontId="7" fillId="0" borderId="6" xfId="0" applyFont="1" applyBorder="1" applyAlignment="1">
      <alignment horizontal="center" vertical="center"/>
    </xf>
    <xf numFmtId="0" fontId="7" fillId="0" borderId="24" xfId="0" applyFont="1" applyBorder="1" applyAlignment="1">
      <alignment horizontal="center" vertical="center"/>
    </xf>
    <xf numFmtId="0" fontId="7" fillId="0" borderId="8" xfId="0" applyFont="1" applyBorder="1" applyAlignment="1">
      <alignment horizontal="center" vertical="center"/>
    </xf>
    <xf numFmtId="0" fontId="0" fillId="4" borderId="20" xfId="0" applyFill="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29" fillId="0" borderId="9" xfId="0" applyFont="1" applyFill="1" applyBorder="1" applyAlignment="1" applyProtection="1">
      <alignment horizontal="center" vertical="center" wrapText="1"/>
      <protection hidden="1"/>
    </xf>
    <xf numFmtId="0" fontId="29" fillId="0" borderId="29" xfId="0" applyFont="1" applyFill="1" applyBorder="1" applyAlignment="1" applyProtection="1">
      <alignment horizontal="center" vertical="center" wrapText="1"/>
      <protection hidden="1"/>
    </xf>
    <xf numFmtId="0" fontId="29" fillId="0" borderId="30" xfId="0" applyFont="1" applyFill="1" applyBorder="1" applyAlignment="1" applyProtection="1">
      <alignment horizontal="center" vertical="center" wrapText="1"/>
      <protection hidden="1"/>
    </xf>
    <xf numFmtId="0" fontId="29" fillId="3" borderId="17" xfId="0" applyFont="1" applyFill="1" applyBorder="1" applyAlignment="1" applyProtection="1">
      <alignment horizontal="center" vertical="center" wrapText="1"/>
      <protection locked="0"/>
    </xf>
    <xf numFmtId="0" fontId="29" fillId="3" borderId="25" xfId="0" applyFont="1" applyFill="1" applyBorder="1" applyAlignment="1" applyProtection="1">
      <alignment horizontal="center" vertical="center" wrapText="1"/>
      <protection locked="0"/>
    </xf>
    <xf numFmtId="0" fontId="28" fillId="3" borderId="17" xfId="0" applyFont="1" applyFill="1" applyBorder="1" applyAlignment="1" applyProtection="1">
      <alignment horizontal="center" vertical="center" wrapText="1"/>
      <protection locked="0"/>
    </xf>
    <xf numFmtId="0" fontId="28" fillId="3" borderId="26" xfId="0" applyFont="1" applyFill="1" applyBorder="1" applyAlignment="1" applyProtection="1">
      <alignment horizontal="center" vertical="center" wrapText="1"/>
      <protection locked="0"/>
    </xf>
    <xf numFmtId="0" fontId="28" fillId="3" borderId="25" xfId="0" applyFont="1" applyFill="1" applyBorder="1" applyAlignment="1" applyProtection="1">
      <alignment horizontal="center" vertical="center" wrapText="1"/>
      <protection locked="0"/>
    </xf>
    <xf numFmtId="0" fontId="7" fillId="14" borderId="2" xfId="0" applyFont="1" applyFill="1" applyBorder="1" applyAlignment="1">
      <alignment horizontal="right" vertical="center" wrapText="1"/>
    </xf>
    <xf numFmtId="0" fontId="7" fillId="14" borderId="4" xfId="0" applyFont="1" applyFill="1" applyBorder="1" applyAlignment="1">
      <alignment horizontal="right" vertical="center" wrapText="1"/>
    </xf>
    <xf numFmtId="0" fontId="7" fillId="14" borderId="40" xfId="0" applyFont="1" applyFill="1" applyBorder="1" applyAlignment="1">
      <alignment vertical="center" wrapText="1"/>
    </xf>
    <xf numFmtId="0" fontId="7" fillId="14" borderId="41" xfId="0" applyFont="1" applyFill="1" applyBorder="1" applyAlignment="1">
      <alignment vertical="center" wrapText="1"/>
    </xf>
    <xf numFmtId="0" fontId="7" fillId="9" borderId="27" xfId="0" applyFont="1" applyFill="1" applyBorder="1" applyAlignment="1">
      <alignment horizontal="left" vertical="top"/>
    </xf>
    <xf numFmtId="0" fontId="7" fillId="0" borderId="28" xfId="0" applyFont="1" applyFill="1" applyBorder="1" applyAlignment="1" applyProtection="1">
      <alignment horizontal="left" vertical="top" wrapText="1"/>
      <protection locked="0"/>
    </xf>
    <xf numFmtId="0" fontId="0" fillId="0" borderId="1" xfId="0" applyFont="1" applyBorder="1" applyAlignment="1">
      <alignment vertical="center"/>
    </xf>
    <xf numFmtId="0" fontId="7" fillId="6" borderId="2" xfId="0" applyFont="1" applyFill="1" applyBorder="1" applyAlignment="1">
      <alignment horizontal="right" vertical="center" wrapText="1"/>
    </xf>
    <xf numFmtId="0" fontId="7" fillId="6" borderId="4" xfId="0" applyFont="1" applyFill="1" applyBorder="1" applyAlignment="1">
      <alignment horizontal="right" vertical="center" wrapText="1"/>
    </xf>
    <xf numFmtId="0" fontId="7" fillId="9" borderId="27" xfId="0" applyFont="1" applyFill="1" applyBorder="1" applyAlignment="1">
      <alignment horizontal="left" vertical="top" wrapText="1"/>
    </xf>
    <xf numFmtId="56" fontId="7" fillId="0" borderId="18" xfId="0" quotePrefix="1" applyNumberFormat="1" applyFont="1" applyBorder="1" applyAlignment="1">
      <alignment horizontal="center" vertical="center" wrapText="1"/>
    </xf>
    <xf numFmtId="56" fontId="7" fillId="0" borderId="19" xfId="0" quotePrefix="1" applyNumberFormat="1" applyFont="1" applyBorder="1" applyAlignment="1">
      <alignment horizontal="center" vertical="center" wrapText="1"/>
    </xf>
    <xf numFmtId="56" fontId="7" fillId="0" borderId="6" xfId="0" quotePrefix="1" applyNumberFormat="1" applyFont="1" applyBorder="1" applyAlignment="1">
      <alignment horizontal="center" vertical="center" wrapText="1"/>
    </xf>
    <xf numFmtId="56" fontId="7" fillId="0" borderId="8" xfId="0" quotePrefix="1" applyNumberFormat="1" applyFont="1" applyBorder="1" applyAlignment="1">
      <alignment horizontal="center" vertical="center" wrapText="1"/>
    </xf>
    <xf numFmtId="0" fontId="7" fillId="14" borderId="40" xfId="0" applyFont="1" applyFill="1" applyBorder="1" applyAlignment="1">
      <alignment horizontal="right" vertical="center" wrapText="1"/>
    </xf>
    <xf numFmtId="0" fontId="7" fillId="14" borderId="41" xfId="0" applyFont="1" applyFill="1" applyBorder="1" applyAlignment="1">
      <alignment horizontal="right" vertical="center" wrapText="1"/>
    </xf>
    <xf numFmtId="0" fontId="7" fillId="0" borderId="18" xfId="0" applyFont="1" applyBorder="1" applyAlignment="1">
      <alignment vertical="center" wrapText="1"/>
    </xf>
    <xf numFmtId="0" fontId="7" fillId="0" borderId="23" xfId="0" applyFont="1" applyBorder="1" applyAlignment="1">
      <alignment vertical="center" wrapText="1"/>
    </xf>
    <xf numFmtId="0" fontId="7" fillId="0" borderId="19" xfId="0" applyFont="1" applyBorder="1" applyAlignment="1">
      <alignment vertical="center" wrapText="1"/>
    </xf>
    <xf numFmtId="0" fontId="7" fillId="0" borderId="6" xfId="0" applyFont="1" applyBorder="1" applyAlignment="1">
      <alignment vertical="center" wrapText="1"/>
    </xf>
    <xf numFmtId="0" fontId="7" fillId="0" borderId="24" xfId="0" applyFont="1" applyBorder="1" applyAlignment="1">
      <alignment vertical="center" wrapText="1"/>
    </xf>
    <xf numFmtId="0" fontId="7" fillId="0" borderId="8" xfId="0" applyFont="1" applyBorder="1" applyAlignment="1">
      <alignment vertical="center" wrapText="1"/>
    </xf>
    <xf numFmtId="0" fontId="13" fillId="5" borderId="28" xfId="0" applyFont="1" applyFill="1" applyBorder="1" applyAlignment="1" applyProtection="1">
      <alignment horizontal="left" vertical="top" wrapText="1"/>
      <protection locked="0"/>
    </xf>
    <xf numFmtId="0" fontId="0" fillId="4" borderId="1" xfId="0" applyFont="1" applyFill="1" applyBorder="1" applyAlignment="1">
      <alignment horizontal="center" vertical="center"/>
    </xf>
    <xf numFmtId="0" fontId="3" fillId="0" borderId="0" xfId="0" applyFont="1" applyAlignment="1">
      <alignment horizontal="center" vertical="center"/>
    </xf>
    <xf numFmtId="0" fontId="7" fillId="0" borderId="2" xfId="0" applyFont="1" applyBorder="1" applyAlignment="1">
      <alignment horizontal="center" vertical="center" textRotation="255"/>
    </xf>
    <xf numFmtId="0" fontId="7" fillId="0" borderId="3" xfId="0" applyFont="1" applyBorder="1" applyAlignment="1">
      <alignment horizontal="center" vertical="center" textRotation="255"/>
    </xf>
    <xf numFmtId="0" fontId="7" fillId="0" borderId="4" xfId="0" applyFont="1" applyBorder="1" applyAlignment="1">
      <alignment horizontal="center" vertical="center" textRotation="255"/>
    </xf>
    <xf numFmtId="56" fontId="7" fillId="0" borderId="3" xfId="0" quotePrefix="1" applyNumberFormat="1" applyFont="1" applyBorder="1" applyAlignment="1">
      <alignment horizontal="center" vertical="center" wrapText="1"/>
    </xf>
    <xf numFmtId="0" fontId="7" fillId="0" borderId="2" xfId="0" quotePrefix="1" applyFont="1" applyBorder="1" applyAlignment="1">
      <alignment horizontal="left" vertical="center"/>
    </xf>
    <xf numFmtId="0" fontId="7" fillId="0" borderId="4" xfId="0" quotePrefix="1" applyFont="1" applyBorder="1" applyAlignment="1">
      <alignment horizontal="left" vertical="center"/>
    </xf>
    <xf numFmtId="56" fontId="7" fillId="0" borderId="5" xfId="0" quotePrefix="1" applyNumberFormat="1" applyFont="1" applyBorder="1" applyAlignment="1">
      <alignment horizontal="center" vertical="center" wrapText="1"/>
    </xf>
    <xf numFmtId="56" fontId="7" fillId="0" borderId="2" xfId="0" quotePrefix="1" applyNumberFormat="1" applyFont="1" applyBorder="1" applyAlignment="1">
      <alignment horizontal="center" vertical="center" wrapText="1"/>
    </xf>
    <xf numFmtId="56" fontId="7" fillId="0" borderId="4" xfId="0" quotePrefix="1" applyNumberFormat="1" applyFont="1" applyBorder="1" applyAlignment="1">
      <alignment horizontal="center" vertical="center" wrapText="1"/>
    </xf>
    <xf numFmtId="14" fontId="23" fillId="0" borderId="1" xfId="0" applyNumberFormat="1" applyFont="1" applyFill="1" applyBorder="1" applyAlignment="1" applyProtection="1">
      <alignment horizontal="left" vertical="center" wrapText="1"/>
      <protection locked="0"/>
    </xf>
    <xf numFmtId="0" fontId="23" fillId="0" borderId="1" xfId="0" applyFont="1" applyFill="1" applyBorder="1" applyAlignment="1" applyProtection="1">
      <alignment horizontal="left" vertical="center" wrapText="1"/>
      <protection locked="0"/>
    </xf>
    <xf numFmtId="0" fontId="25" fillId="0" borderId="1" xfId="2" applyFont="1" applyFill="1" applyBorder="1" applyAlignment="1" applyProtection="1">
      <alignment horizontal="left" vertical="center" wrapText="1"/>
      <protection locked="0"/>
    </xf>
    <xf numFmtId="0" fontId="0" fillId="4" borderId="1" xfId="0" applyFill="1" applyBorder="1" applyAlignment="1">
      <alignment horizontal="center" vertical="center"/>
    </xf>
    <xf numFmtId="0" fontId="7" fillId="0" borderId="18" xfId="0" applyFont="1" applyFill="1" applyBorder="1" applyAlignment="1">
      <alignment horizontal="left" vertical="center" wrapText="1"/>
    </xf>
    <xf numFmtId="0" fontId="7" fillId="0" borderId="23"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quotePrefix="1" applyFont="1" applyBorder="1" applyAlignment="1">
      <alignment horizontal="left" vertical="center"/>
    </xf>
    <xf numFmtId="0" fontId="7" fillId="0" borderId="5" xfId="0" applyFont="1" applyBorder="1" applyAlignment="1">
      <alignment horizontal="left" vertical="center" wrapText="1"/>
    </xf>
    <xf numFmtId="0" fontId="7" fillId="0" borderId="7" xfId="0" applyFont="1" applyBorder="1" applyAlignment="1">
      <alignment horizontal="left" vertical="center" wrapText="1"/>
    </xf>
    <xf numFmtId="0" fontId="7" fillId="0" borderId="18" xfId="0" applyFont="1" applyBorder="1" applyAlignment="1">
      <alignment horizontal="left" vertical="center"/>
    </xf>
    <xf numFmtId="0" fontId="7" fillId="0" borderId="19" xfId="0" applyFont="1" applyBorder="1" applyAlignment="1">
      <alignment horizontal="left" vertical="center"/>
    </xf>
    <xf numFmtId="0" fontId="7" fillId="0" borderId="6" xfId="0" applyFont="1" applyBorder="1" applyAlignment="1">
      <alignment horizontal="left" vertical="center"/>
    </xf>
    <xf numFmtId="0" fontId="7" fillId="0" borderId="8" xfId="0" applyFont="1" applyBorder="1" applyAlignment="1">
      <alignment horizontal="left"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7" xfId="0" applyFont="1" applyBorder="1" applyAlignment="1">
      <alignment horizontal="center" vertical="center"/>
    </xf>
    <xf numFmtId="56" fontId="7" fillId="0" borderId="7" xfId="0" quotePrefix="1" applyNumberFormat="1" applyFont="1" applyBorder="1" applyAlignment="1">
      <alignment horizontal="center" vertical="center" wrapText="1"/>
    </xf>
    <xf numFmtId="0" fontId="7" fillId="11" borderId="2" xfId="0" applyFont="1" applyFill="1" applyBorder="1" applyAlignment="1">
      <alignment horizontal="right" vertical="center" wrapText="1"/>
    </xf>
    <xf numFmtId="0" fontId="7" fillId="11" borderId="4" xfId="0" applyFont="1" applyFill="1" applyBorder="1" applyAlignment="1">
      <alignment horizontal="right" vertical="center" wrapText="1"/>
    </xf>
    <xf numFmtId="0" fontId="7" fillId="0" borderId="5"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2" xfId="0" quotePrefix="1" applyFont="1" applyFill="1" applyBorder="1" applyAlignment="1">
      <alignment horizontal="left" vertical="center"/>
    </xf>
    <xf numFmtId="0" fontId="7" fillId="0" borderId="3" xfId="0" quotePrefix="1" applyFont="1" applyFill="1" applyBorder="1" applyAlignment="1">
      <alignment horizontal="left" vertical="center"/>
    </xf>
    <xf numFmtId="0" fontId="7" fillId="0" borderId="18" xfId="0" quotePrefix="1" applyNumberFormat="1" applyFont="1" applyBorder="1" applyAlignment="1">
      <alignment horizontal="center" vertical="center" wrapText="1"/>
    </xf>
    <xf numFmtId="0" fontId="7" fillId="0" borderId="23" xfId="0" quotePrefix="1" applyNumberFormat="1" applyFont="1" applyBorder="1" applyAlignment="1">
      <alignment horizontal="center" vertical="center" wrapText="1"/>
    </xf>
    <xf numFmtId="0" fontId="7" fillId="0" borderId="19" xfId="0" quotePrefix="1" applyNumberFormat="1" applyFont="1" applyBorder="1" applyAlignment="1">
      <alignment horizontal="center" vertical="center" wrapText="1"/>
    </xf>
    <xf numFmtId="0" fontId="7" fillId="0" borderId="5" xfId="0" quotePrefix="1" applyNumberFormat="1" applyFont="1" applyBorder="1" applyAlignment="1">
      <alignment horizontal="center" vertical="center" wrapText="1"/>
    </xf>
    <xf numFmtId="0" fontId="7" fillId="0" borderId="24" xfId="0" quotePrefix="1" applyNumberFormat="1" applyFont="1" applyBorder="1" applyAlignment="1">
      <alignment horizontal="center" vertical="center" wrapText="1"/>
    </xf>
    <xf numFmtId="0" fontId="7" fillId="0" borderId="8" xfId="0" quotePrefix="1" applyNumberFormat="1" applyFont="1" applyBorder="1" applyAlignment="1">
      <alignment horizontal="center" vertical="center" wrapText="1"/>
    </xf>
    <xf numFmtId="0" fontId="7" fillId="16" borderId="2" xfId="0" applyFont="1" applyFill="1" applyBorder="1" applyAlignment="1">
      <alignment horizontal="right" vertical="center" wrapText="1"/>
    </xf>
    <xf numFmtId="0" fontId="7" fillId="16" borderId="3" xfId="0" applyFont="1" applyFill="1" applyBorder="1" applyAlignment="1">
      <alignment horizontal="right" vertical="center" wrapText="1"/>
    </xf>
    <xf numFmtId="0" fontId="7" fillId="16" borderId="4" xfId="0" applyFont="1" applyFill="1" applyBorder="1" applyAlignment="1">
      <alignment horizontal="right" vertical="center" wrapText="1"/>
    </xf>
    <xf numFmtId="0" fontId="7" fillId="7" borderId="2" xfId="0" applyFont="1" applyFill="1" applyBorder="1" applyAlignment="1">
      <alignment horizontal="right" vertical="center" wrapText="1"/>
    </xf>
    <xf numFmtId="0" fontId="7" fillId="7" borderId="4" xfId="0" applyFont="1" applyFill="1" applyBorder="1" applyAlignment="1">
      <alignment horizontal="right" vertical="center" wrapText="1"/>
    </xf>
    <xf numFmtId="0" fontId="7" fillId="12" borderId="2" xfId="0" applyFont="1" applyFill="1" applyBorder="1" applyAlignment="1">
      <alignment horizontal="right" vertical="center" wrapText="1"/>
    </xf>
    <xf numFmtId="0" fontId="7" fillId="12" borderId="4" xfId="0" applyFont="1" applyFill="1" applyBorder="1" applyAlignment="1">
      <alignment horizontal="right" vertical="center" wrapText="1"/>
    </xf>
    <xf numFmtId="0" fontId="7" fillId="13" borderId="2" xfId="0" applyFont="1" applyFill="1" applyBorder="1" applyAlignment="1">
      <alignment horizontal="right" vertical="center" wrapText="1"/>
    </xf>
    <xf numFmtId="0" fontId="7" fillId="13" borderId="4" xfId="0" applyFont="1" applyFill="1" applyBorder="1" applyAlignment="1">
      <alignment horizontal="right" vertical="center" wrapText="1"/>
    </xf>
    <xf numFmtId="0" fontId="7" fillId="10" borderId="2" xfId="0" applyFont="1" applyFill="1" applyBorder="1" applyAlignment="1">
      <alignment horizontal="right" vertical="center" wrapText="1"/>
    </xf>
    <xf numFmtId="0" fontId="7" fillId="10" borderId="4" xfId="0" applyFont="1" applyFill="1" applyBorder="1" applyAlignment="1">
      <alignment horizontal="right" vertical="center" wrapText="1"/>
    </xf>
    <xf numFmtId="0" fontId="7" fillId="0" borderId="1" xfId="0" applyFont="1" applyFill="1" applyBorder="1" applyAlignment="1" applyProtection="1">
      <alignment horizontal="left" vertical="top" wrapText="1"/>
      <protection locked="0"/>
    </xf>
    <xf numFmtId="0" fontId="7" fillId="0" borderId="5" xfId="0" applyFont="1" applyBorder="1" applyAlignment="1">
      <alignment horizontal="left" vertical="center"/>
    </xf>
    <xf numFmtId="0" fontId="7" fillId="0" borderId="7" xfId="0" applyFont="1" applyBorder="1" applyAlignment="1">
      <alignment horizontal="left" vertical="center"/>
    </xf>
    <xf numFmtId="0" fontId="7" fillId="15" borderId="2" xfId="0" applyFont="1" applyFill="1" applyBorder="1" applyAlignment="1">
      <alignment horizontal="right" vertical="center" wrapText="1"/>
    </xf>
    <xf numFmtId="0" fontId="7" fillId="15" borderId="3" xfId="0" applyFont="1" applyFill="1" applyBorder="1" applyAlignment="1">
      <alignment horizontal="right" vertical="center" wrapText="1"/>
    </xf>
    <xf numFmtId="0" fontId="7" fillId="15" borderId="4" xfId="0" applyFont="1" applyFill="1" applyBorder="1" applyAlignment="1">
      <alignment horizontal="right" vertical="center"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29" fillId="3" borderId="26" xfId="0" applyFont="1" applyFill="1" applyBorder="1" applyAlignment="1" applyProtection="1">
      <alignment horizontal="center" vertical="center" wrapText="1"/>
      <protection locked="0"/>
    </xf>
    <xf numFmtId="0" fontId="7" fillId="3" borderId="3" xfId="0" applyFont="1" applyFill="1" applyBorder="1" applyAlignment="1">
      <alignment horizontal="righ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8" borderId="2" xfId="0" applyFont="1" applyFill="1" applyBorder="1" applyAlignment="1">
      <alignment horizontal="right" vertical="center" wrapText="1"/>
    </xf>
    <xf numFmtId="0" fontId="7" fillId="8" borderId="3" xfId="0" applyFont="1" applyFill="1" applyBorder="1" applyAlignment="1">
      <alignment horizontal="right" vertical="center" wrapText="1"/>
    </xf>
    <xf numFmtId="0" fontId="7" fillId="8" borderId="4" xfId="0" applyFont="1" applyFill="1" applyBorder="1" applyAlignment="1">
      <alignment horizontal="right" vertical="center" wrapText="1"/>
    </xf>
    <xf numFmtId="0" fontId="7" fillId="0" borderId="2" xfId="0" applyFont="1" applyBorder="1" applyAlignment="1">
      <alignment horizontal="center" vertical="center" textRotation="255" wrapText="1"/>
    </xf>
    <xf numFmtId="0" fontId="7" fillId="0" borderId="3" xfId="0" applyFont="1" applyBorder="1" applyAlignment="1">
      <alignment horizontal="center" vertical="center" textRotation="255" wrapText="1"/>
    </xf>
    <xf numFmtId="0" fontId="7" fillId="0" borderId="4" xfId="0" applyFont="1" applyBorder="1" applyAlignment="1">
      <alignment horizontal="center" vertical="center" textRotation="255" wrapText="1"/>
    </xf>
    <xf numFmtId="0" fontId="7" fillId="0" borderId="4" xfId="0" quotePrefix="1" applyFont="1" applyFill="1" applyBorder="1" applyAlignment="1">
      <alignment horizontal="left" vertical="center"/>
    </xf>
    <xf numFmtId="0" fontId="7" fillId="0" borderId="3" xfId="0" applyFont="1" applyBorder="1" applyAlignment="1">
      <alignment horizontal="left" vertical="center"/>
    </xf>
    <xf numFmtId="0" fontId="7" fillId="6" borderId="3" xfId="0" applyFont="1" applyFill="1" applyBorder="1" applyAlignment="1">
      <alignment horizontal="right" vertical="center" wrapText="1"/>
    </xf>
    <xf numFmtId="0" fontId="0" fillId="4" borderId="20"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22" xfId="0" applyFill="1" applyBorder="1" applyAlignment="1">
      <alignment horizontal="center" vertical="center" wrapText="1"/>
    </xf>
    <xf numFmtId="0" fontId="0" fillId="4" borderId="21" xfId="0" applyFill="1" applyBorder="1" applyAlignment="1">
      <alignment horizontal="center" vertical="center"/>
    </xf>
    <xf numFmtId="0" fontId="0" fillId="4" borderId="22" xfId="0" applyFill="1" applyBorder="1" applyAlignment="1">
      <alignment horizontal="center" vertical="center"/>
    </xf>
    <xf numFmtId="0" fontId="7" fillId="0" borderId="0" xfId="0" applyFont="1" applyBorder="1" applyAlignment="1">
      <alignment horizontal="left" vertical="center" wrapText="1"/>
    </xf>
    <xf numFmtId="0" fontId="8" fillId="4" borderId="32" xfId="0" applyFont="1" applyFill="1" applyBorder="1" applyAlignment="1">
      <alignment horizontal="center" vertical="center" wrapText="1"/>
    </xf>
    <xf numFmtId="0" fontId="8" fillId="4" borderId="33" xfId="0" applyFont="1" applyFill="1" applyBorder="1" applyAlignment="1">
      <alignment horizontal="center" vertical="center" wrapText="1"/>
    </xf>
    <xf numFmtId="0" fontId="7" fillId="0" borderId="0" xfId="0" applyFont="1" applyAlignment="1">
      <alignment vertical="center" wrapText="1"/>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29" fillId="3" borderId="31" xfId="0" applyFont="1" applyFill="1" applyBorder="1" applyAlignment="1" applyProtection="1">
      <alignment horizontal="center" vertical="center" wrapText="1"/>
      <protection locked="0"/>
    </xf>
    <xf numFmtId="0" fontId="7" fillId="0" borderId="0" xfId="0" applyFont="1" applyAlignment="1" applyProtection="1">
      <alignment vertical="center" wrapText="1"/>
      <protection locked="0"/>
    </xf>
    <xf numFmtId="0" fontId="8" fillId="4" borderId="32" xfId="0" applyFont="1" applyFill="1" applyBorder="1" applyAlignment="1" applyProtection="1">
      <alignment horizontal="center" vertical="center" wrapText="1"/>
      <protection locked="0"/>
    </xf>
    <xf numFmtId="0" fontId="8" fillId="4" borderId="33" xfId="0" applyFont="1" applyFill="1" applyBorder="1" applyAlignment="1" applyProtection="1">
      <alignment horizontal="center" vertical="center" wrapText="1"/>
      <protection locked="0"/>
    </xf>
    <xf numFmtId="0" fontId="7" fillId="0" borderId="18" xfId="0"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8" xfId="0" applyFont="1" applyBorder="1" applyAlignment="1" applyProtection="1">
      <alignment horizontal="left" vertical="center" wrapText="1"/>
      <protection locked="0"/>
    </xf>
    <xf numFmtId="0" fontId="7" fillId="0" borderId="23" xfId="0" applyFont="1" applyBorder="1" applyAlignment="1" applyProtection="1">
      <alignment horizontal="left" vertical="center" wrapText="1"/>
      <protection locked="0"/>
    </xf>
    <xf numFmtId="0" fontId="7" fillId="0" borderId="19"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24"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2" borderId="2" xfId="0" applyFont="1" applyFill="1" applyBorder="1" applyAlignment="1" applyProtection="1">
      <alignment horizontal="right" vertical="center" wrapText="1"/>
      <protection locked="0"/>
    </xf>
    <xf numFmtId="0" fontId="7" fillId="2" borderId="4" xfId="0" applyFont="1" applyFill="1" applyBorder="1" applyAlignment="1" applyProtection="1">
      <alignment horizontal="right" vertical="center" wrapText="1"/>
      <protection locked="0"/>
    </xf>
    <xf numFmtId="0" fontId="29" fillId="0" borderId="9" xfId="0" applyFont="1" applyFill="1" applyBorder="1" applyAlignment="1" applyProtection="1">
      <alignment horizontal="center" vertical="center" wrapText="1"/>
      <protection locked="0" hidden="1"/>
    </xf>
    <xf numFmtId="0" fontId="29" fillId="0" borderId="29" xfId="0" applyFont="1" applyFill="1" applyBorder="1" applyAlignment="1" applyProtection="1">
      <alignment horizontal="center" vertical="center" wrapText="1"/>
      <protection locked="0" hidden="1"/>
    </xf>
    <xf numFmtId="0" fontId="7" fillId="9" borderId="27" xfId="0" applyFont="1" applyFill="1" applyBorder="1" applyAlignment="1" applyProtection="1">
      <alignment horizontal="left" vertical="top"/>
      <protection locked="0"/>
    </xf>
    <xf numFmtId="0" fontId="7" fillId="0" borderId="2" xfId="0" quotePrefix="1" applyFont="1" applyBorder="1" applyAlignment="1" applyProtection="1">
      <alignment horizontal="left" vertical="center"/>
      <protection locked="0"/>
    </xf>
    <xf numFmtId="0" fontId="7" fillId="0" borderId="3" xfId="0" quotePrefix="1" applyFont="1" applyBorder="1" applyAlignment="1" applyProtection="1">
      <alignment horizontal="left" vertical="center"/>
      <protection locked="0"/>
    </xf>
    <xf numFmtId="0" fontId="7" fillId="0" borderId="5"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18"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19"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24" xfId="0" applyFont="1" applyBorder="1" applyAlignment="1" applyProtection="1">
      <alignment horizontal="left" vertical="center"/>
      <protection locked="0"/>
    </xf>
    <xf numFmtId="0" fontId="7" fillId="0" borderId="8" xfId="0" applyFont="1" applyBorder="1" applyAlignment="1" applyProtection="1">
      <alignment horizontal="left" vertical="center"/>
      <protection locked="0"/>
    </xf>
    <xf numFmtId="0" fontId="7" fillId="0" borderId="4" xfId="0" quotePrefix="1" applyFont="1" applyBorder="1" applyAlignment="1" applyProtection="1">
      <alignment horizontal="left" vertical="center"/>
      <protection locked="0"/>
    </xf>
    <xf numFmtId="0" fontId="7" fillId="9" borderId="27" xfId="0" applyFont="1" applyFill="1" applyBorder="1" applyAlignment="1" applyProtection="1">
      <alignment horizontal="left" vertical="top" wrapText="1"/>
      <protection locked="0"/>
    </xf>
    <xf numFmtId="0" fontId="7" fillId="0" borderId="5"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7" fillId="0" borderId="20"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56" fontId="7" fillId="0" borderId="18" xfId="0" quotePrefix="1" applyNumberFormat="1" applyFont="1" applyBorder="1" applyAlignment="1" applyProtection="1">
      <alignment horizontal="center" vertical="center" wrapText="1"/>
      <protection locked="0"/>
    </xf>
    <xf numFmtId="56" fontId="7" fillId="0" borderId="19" xfId="0" quotePrefix="1" applyNumberFormat="1" applyFont="1" applyBorder="1" applyAlignment="1" applyProtection="1">
      <alignment horizontal="center" vertical="center" wrapText="1"/>
      <protection locked="0"/>
    </xf>
    <xf numFmtId="56" fontId="7" fillId="0" borderId="6" xfId="0" quotePrefix="1" applyNumberFormat="1" applyFont="1" applyBorder="1" applyAlignment="1" applyProtection="1">
      <alignment horizontal="center" vertical="center" wrapText="1"/>
      <protection locked="0"/>
    </xf>
    <xf numFmtId="56" fontId="7" fillId="0" borderId="8" xfId="0" quotePrefix="1" applyNumberFormat="1" applyFont="1" applyBorder="1" applyAlignment="1" applyProtection="1">
      <alignment horizontal="center" vertical="center" wrapText="1"/>
      <protection locked="0"/>
    </xf>
    <xf numFmtId="0" fontId="7" fillId="7" borderId="2" xfId="0" applyFont="1" applyFill="1" applyBorder="1" applyAlignment="1" applyProtection="1">
      <alignment horizontal="right" vertical="center" wrapText="1"/>
      <protection locked="0"/>
    </xf>
    <xf numFmtId="0" fontId="7" fillId="7" borderId="4" xfId="0" applyFont="1" applyFill="1" applyBorder="1" applyAlignment="1" applyProtection="1">
      <alignment horizontal="right" vertical="center" wrapText="1"/>
      <protection locked="0"/>
    </xf>
    <xf numFmtId="0" fontId="7" fillId="0" borderId="5"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10" borderId="2" xfId="0" applyFont="1" applyFill="1" applyBorder="1" applyAlignment="1" applyProtection="1">
      <alignment horizontal="right" vertical="center" wrapText="1"/>
      <protection locked="0"/>
    </xf>
    <xf numFmtId="0" fontId="7" fillId="10" borderId="4" xfId="0" applyFont="1" applyFill="1" applyBorder="1" applyAlignment="1" applyProtection="1">
      <alignment horizontal="right" vertical="center" wrapText="1"/>
      <protection locked="0"/>
    </xf>
    <xf numFmtId="56" fontId="7" fillId="0" borderId="5" xfId="0" quotePrefix="1" applyNumberFormat="1" applyFont="1" applyBorder="1" applyAlignment="1" applyProtection="1">
      <alignment horizontal="center" vertical="center" wrapText="1"/>
      <protection locked="0"/>
    </xf>
    <xf numFmtId="56" fontId="7" fillId="0" borderId="7" xfId="0" quotePrefix="1" applyNumberFormat="1" applyFont="1" applyBorder="1" applyAlignment="1" applyProtection="1">
      <alignment horizontal="center" vertical="center" wrapText="1"/>
      <protection locked="0"/>
    </xf>
    <xf numFmtId="0" fontId="7" fillId="0" borderId="18" xfId="0" applyFont="1" applyFill="1" applyBorder="1" applyAlignment="1" applyProtection="1">
      <alignment horizontal="left" vertical="center" wrapText="1"/>
      <protection locked="0"/>
    </xf>
    <xf numFmtId="0" fontId="7" fillId="0" borderId="23" xfId="0" applyFont="1" applyFill="1" applyBorder="1" applyAlignment="1" applyProtection="1">
      <alignment horizontal="left" vertical="center" wrapText="1"/>
      <protection locked="0"/>
    </xf>
    <xf numFmtId="0" fontId="7" fillId="0" borderId="19" xfId="0" applyFont="1" applyFill="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7" xfId="0" applyFont="1" applyFill="1" applyBorder="1" applyAlignment="1" applyProtection="1">
      <alignment horizontal="left" vertical="center" wrapText="1"/>
      <protection locked="0"/>
    </xf>
    <xf numFmtId="0" fontId="7" fillId="0" borderId="6" xfId="0" applyFont="1" applyFill="1" applyBorder="1" applyAlignment="1" applyProtection="1">
      <alignment horizontal="left" vertical="center" wrapText="1"/>
      <protection locked="0"/>
    </xf>
    <xf numFmtId="0" fontId="7" fillId="0" borderId="24" xfId="0" applyFont="1" applyFill="1" applyBorder="1" applyAlignment="1" applyProtection="1">
      <alignment horizontal="left" vertical="center" wrapText="1"/>
      <protection locked="0"/>
    </xf>
    <xf numFmtId="0" fontId="7" fillId="0" borderId="8" xfId="0" applyFont="1" applyFill="1" applyBorder="1" applyAlignment="1" applyProtection="1">
      <alignment horizontal="left" vertical="center" wrapText="1"/>
      <protection locked="0"/>
    </xf>
    <xf numFmtId="0" fontId="7" fillId="16" borderId="2" xfId="0" applyFont="1" applyFill="1" applyBorder="1" applyAlignment="1" applyProtection="1">
      <alignment horizontal="right" vertical="center" wrapText="1"/>
      <protection locked="0"/>
    </xf>
    <xf numFmtId="0" fontId="7" fillId="16" borderId="3" xfId="0" applyFont="1" applyFill="1" applyBorder="1" applyAlignment="1" applyProtection="1">
      <alignment horizontal="right" vertical="center" wrapText="1"/>
      <protection locked="0"/>
    </xf>
    <xf numFmtId="0" fontId="7" fillId="16" borderId="4" xfId="0" applyFont="1" applyFill="1" applyBorder="1" applyAlignment="1" applyProtection="1">
      <alignment horizontal="right" vertical="center" wrapText="1"/>
      <protection locked="0"/>
    </xf>
    <xf numFmtId="0" fontId="29" fillId="0" borderId="30" xfId="0" applyFont="1" applyFill="1" applyBorder="1" applyAlignment="1" applyProtection="1">
      <alignment horizontal="center" vertical="center" wrapText="1"/>
      <protection locked="0" hidden="1"/>
    </xf>
    <xf numFmtId="0" fontId="7" fillId="11" borderId="2" xfId="0" applyFont="1" applyFill="1" applyBorder="1" applyAlignment="1" applyProtection="1">
      <alignment horizontal="right" vertical="center" wrapText="1"/>
      <protection locked="0"/>
    </xf>
    <xf numFmtId="0" fontId="7" fillId="11" borderId="4" xfId="0" applyFont="1" applyFill="1" applyBorder="1" applyAlignment="1" applyProtection="1">
      <alignment horizontal="right" vertical="center" wrapText="1"/>
      <protection locked="0"/>
    </xf>
    <xf numFmtId="0" fontId="7" fillId="0" borderId="18" xfId="0" applyFont="1" applyBorder="1" applyAlignment="1" applyProtection="1">
      <alignment vertical="center" wrapText="1"/>
      <protection locked="0"/>
    </xf>
    <xf numFmtId="0" fontId="7" fillId="0" borderId="23" xfId="0" applyFont="1" applyBorder="1" applyAlignment="1" applyProtection="1">
      <alignment vertical="center" wrapText="1"/>
      <protection locked="0"/>
    </xf>
    <xf numFmtId="0" fontId="7" fillId="0" borderId="19"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24"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7" fillId="14" borderId="40" xfId="0" applyFont="1" applyFill="1" applyBorder="1" applyAlignment="1" applyProtection="1">
      <alignment vertical="center" wrapText="1"/>
      <protection locked="0"/>
    </xf>
    <xf numFmtId="0" fontId="7" fillId="14" borderId="41" xfId="0" applyFont="1" applyFill="1" applyBorder="1" applyAlignment="1" applyProtection="1">
      <alignment vertical="center" wrapText="1"/>
      <protection locked="0"/>
    </xf>
    <xf numFmtId="56" fontId="7" fillId="0" borderId="3" xfId="0" quotePrefix="1" applyNumberFormat="1" applyFont="1" applyBorder="1" applyAlignment="1" applyProtection="1">
      <alignment horizontal="center" vertical="center" wrapText="1"/>
      <protection locked="0"/>
    </xf>
    <xf numFmtId="56" fontId="7" fillId="0" borderId="2" xfId="0" quotePrefix="1" applyNumberFormat="1" applyFont="1" applyBorder="1" applyAlignment="1" applyProtection="1">
      <alignment horizontal="center" vertical="center" wrapText="1"/>
      <protection locked="0"/>
    </xf>
    <xf numFmtId="56" fontId="7" fillId="0" borderId="4" xfId="0" quotePrefix="1" applyNumberFormat="1" applyFont="1" applyBorder="1" applyAlignment="1" applyProtection="1">
      <alignment horizontal="center" vertical="center" wrapText="1"/>
      <protection locked="0"/>
    </xf>
    <xf numFmtId="0" fontId="7" fillId="14" borderId="2" xfId="0" applyFont="1" applyFill="1" applyBorder="1" applyAlignment="1" applyProtection="1">
      <alignment horizontal="right" vertical="center" wrapText="1"/>
      <protection locked="0"/>
    </xf>
    <xf numFmtId="0" fontId="7" fillId="14" borderId="4" xfId="0" applyFont="1" applyFill="1" applyBorder="1" applyAlignment="1" applyProtection="1">
      <alignment horizontal="right" vertical="center" wrapText="1"/>
      <protection locked="0"/>
    </xf>
    <xf numFmtId="0" fontId="7" fillId="0" borderId="18" xfId="0" quotePrefix="1" applyNumberFormat="1" applyFont="1" applyBorder="1" applyAlignment="1" applyProtection="1">
      <alignment horizontal="center" vertical="center" wrapText="1"/>
      <protection locked="0"/>
    </xf>
    <xf numFmtId="0" fontId="7" fillId="0" borderId="23" xfId="0" quotePrefix="1" applyNumberFormat="1" applyFont="1" applyBorder="1" applyAlignment="1" applyProtection="1">
      <alignment horizontal="center" vertical="center" wrapText="1"/>
      <protection locked="0"/>
    </xf>
    <xf numFmtId="0" fontId="7" fillId="0" borderId="19" xfId="0" quotePrefix="1" applyNumberFormat="1" applyFont="1" applyBorder="1" applyAlignment="1" applyProtection="1">
      <alignment horizontal="center" vertical="center" wrapText="1"/>
      <protection locked="0"/>
    </xf>
    <xf numFmtId="0" fontId="7" fillId="0" borderId="5" xfId="0" quotePrefix="1" applyNumberFormat="1" applyFont="1" applyBorder="1" applyAlignment="1" applyProtection="1">
      <alignment horizontal="center" vertical="center" wrapText="1"/>
      <protection locked="0"/>
    </xf>
    <xf numFmtId="0" fontId="7" fillId="0" borderId="24" xfId="0" quotePrefix="1" applyNumberFormat="1" applyFont="1" applyBorder="1" applyAlignment="1" applyProtection="1">
      <alignment horizontal="center" vertical="center" wrapText="1"/>
      <protection locked="0"/>
    </xf>
    <xf numFmtId="0" fontId="7" fillId="0" borderId="8" xfId="0" quotePrefix="1" applyNumberFormat="1" applyFont="1" applyBorder="1" applyAlignment="1" applyProtection="1">
      <alignment horizontal="center" vertical="center" wrapText="1"/>
      <protection locked="0"/>
    </xf>
    <xf numFmtId="0" fontId="7" fillId="14" borderId="40" xfId="0" applyFont="1" applyFill="1" applyBorder="1" applyAlignment="1" applyProtection="1">
      <alignment horizontal="right" vertical="center" wrapText="1"/>
      <protection locked="0"/>
    </xf>
    <xf numFmtId="0" fontId="7" fillId="14" borderId="41" xfId="0" applyFont="1" applyFill="1" applyBorder="1" applyAlignment="1" applyProtection="1">
      <alignment horizontal="right" vertical="center" wrapText="1"/>
      <protection locked="0"/>
    </xf>
    <xf numFmtId="0" fontId="7" fillId="12" borderId="2" xfId="0" applyFont="1" applyFill="1" applyBorder="1" applyAlignment="1" applyProtection="1">
      <alignment horizontal="right" vertical="center" wrapText="1"/>
      <protection locked="0"/>
    </xf>
    <xf numFmtId="0" fontId="7" fillId="12" borderId="4" xfId="0" applyFont="1" applyFill="1" applyBorder="1" applyAlignment="1" applyProtection="1">
      <alignment horizontal="right" vertical="center" wrapText="1"/>
      <protection locked="0"/>
    </xf>
    <xf numFmtId="0" fontId="7" fillId="5" borderId="28" xfId="0" applyFont="1" applyFill="1" applyBorder="1" applyAlignment="1" applyProtection="1">
      <alignment horizontal="left" vertical="top" wrapText="1"/>
      <protection locked="0"/>
    </xf>
    <xf numFmtId="0" fontId="7" fillId="0" borderId="2" xfId="0" quotePrefix="1" applyFont="1" applyFill="1" applyBorder="1" applyAlignment="1" applyProtection="1">
      <alignment horizontal="left" vertical="center"/>
      <protection locked="0"/>
    </xf>
    <xf numFmtId="0" fontId="7" fillId="0" borderId="3" xfId="0" quotePrefix="1" applyFont="1" applyFill="1" applyBorder="1" applyAlignment="1" applyProtection="1">
      <alignment horizontal="left" vertical="center"/>
      <protection locked="0"/>
    </xf>
    <xf numFmtId="0" fontId="7" fillId="0" borderId="2" xfId="0" applyFont="1" applyBorder="1" applyAlignment="1" applyProtection="1">
      <alignment horizontal="center" vertical="center" textRotation="255"/>
      <protection locked="0"/>
    </xf>
    <xf numFmtId="0" fontId="7" fillId="0" borderId="3" xfId="0" applyFont="1" applyBorder="1" applyAlignment="1" applyProtection="1">
      <alignment horizontal="center" vertical="center" textRotation="255"/>
      <protection locked="0"/>
    </xf>
    <xf numFmtId="0" fontId="7" fillId="0" borderId="4" xfId="0" applyFont="1" applyBorder="1" applyAlignment="1" applyProtection="1">
      <alignment horizontal="center" vertical="center" textRotation="255"/>
      <protection locked="0"/>
    </xf>
    <xf numFmtId="0" fontId="7" fillId="0" borderId="2"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7" fillId="13" borderId="2" xfId="0" applyFont="1" applyFill="1" applyBorder="1" applyAlignment="1" applyProtection="1">
      <alignment horizontal="right" vertical="center" wrapText="1"/>
      <protection locked="0"/>
    </xf>
    <xf numFmtId="0" fontId="7" fillId="13" borderId="4" xfId="0" applyFont="1" applyFill="1" applyBorder="1" applyAlignment="1" applyProtection="1">
      <alignment horizontal="right" vertical="center" wrapText="1"/>
      <protection locked="0"/>
    </xf>
    <xf numFmtId="0" fontId="7" fillId="0" borderId="0" xfId="0" applyFont="1" applyBorder="1" applyAlignment="1" applyProtection="1">
      <alignment horizontal="left" vertical="center" wrapText="1"/>
      <protection locked="0"/>
    </xf>
    <xf numFmtId="0" fontId="7" fillId="15" borderId="2" xfId="0" applyFont="1" applyFill="1" applyBorder="1" applyAlignment="1" applyProtection="1">
      <alignment horizontal="right" vertical="center" wrapText="1"/>
      <protection locked="0"/>
    </xf>
    <xf numFmtId="0" fontId="7" fillId="15" borderId="3" xfId="0" applyFont="1" applyFill="1" applyBorder="1" applyAlignment="1" applyProtection="1">
      <alignment horizontal="right" vertical="center" wrapText="1"/>
      <protection locked="0"/>
    </xf>
    <xf numFmtId="0" fontId="7" fillId="15" borderId="4" xfId="0" applyFont="1" applyFill="1" applyBorder="1" applyAlignment="1" applyProtection="1">
      <alignment horizontal="right" vertical="center" wrapText="1"/>
      <protection locked="0"/>
    </xf>
    <xf numFmtId="0" fontId="7" fillId="8" borderId="2" xfId="0" applyFont="1" applyFill="1" applyBorder="1" applyAlignment="1" applyProtection="1">
      <alignment horizontal="right" vertical="center" wrapText="1"/>
      <protection locked="0"/>
    </xf>
    <xf numFmtId="0" fontId="7" fillId="8" borderId="3" xfId="0" applyFont="1" applyFill="1" applyBorder="1" applyAlignment="1" applyProtection="1">
      <alignment horizontal="right" vertical="center" wrapText="1"/>
      <protection locked="0"/>
    </xf>
    <xf numFmtId="0" fontId="7" fillId="8" borderId="4" xfId="0" applyFont="1" applyFill="1" applyBorder="1" applyAlignment="1" applyProtection="1">
      <alignment horizontal="right" vertical="center" wrapText="1"/>
      <protection locked="0"/>
    </xf>
    <xf numFmtId="0" fontId="7" fillId="3" borderId="2" xfId="0" applyFont="1" applyFill="1" applyBorder="1" applyAlignment="1" applyProtection="1">
      <alignment horizontal="right" vertical="center" wrapText="1"/>
      <protection locked="0"/>
    </xf>
    <xf numFmtId="0" fontId="7" fillId="3" borderId="4" xfId="0" applyFont="1" applyFill="1" applyBorder="1" applyAlignment="1" applyProtection="1">
      <alignment horizontal="right" vertical="center" wrapText="1"/>
      <protection locked="0"/>
    </xf>
    <xf numFmtId="0" fontId="7" fillId="3" borderId="3" xfId="0" applyFont="1" applyFill="1" applyBorder="1" applyAlignment="1" applyProtection="1">
      <alignment horizontal="right" vertical="center" wrapText="1"/>
      <protection locked="0"/>
    </xf>
    <xf numFmtId="0" fontId="7" fillId="6" borderId="2"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0" fontId="7" fillId="6" borderId="4" xfId="0" applyFont="1" applyFill="1" applyBorder="1" applyAlignment="1" applyProtection="1">
      <alignment horizontal="right" vertical="center" wrapText="1"/>
      <protection locked="0"/>
    </xf>
    <xf numFmtId="0" fontId="7" fillId="0" borderId="2" xfId="0" applyFont="1" applyBorder="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2" xfId="0" applyFont="1" applyBorder="1" applyAlignment="1" applyProtection="1">
      <alignment horizontal="center" vertical="center" textRotation="255" wrapText="1"/>
      <protection locked="0"/>
    </xf>
    <xf numFmtId="0" fontId="7" fillId="0" borderId="3" xfId="0" applyFont="1" applyBorder="1" applyAlignment="1" applyProtection="1">
      <alignment horizontal="center" vertical="center" textRotation="255" wrapText="1"/>
      <protection locked="0"/>
    </xf>
    <xf numFmtId="0" fontId="7" fillId="0" borderId="4" xfId="0" applyFont="1" applyBorder="1" applyAlignment="1" applyProtection="1">
      <alignment horizontal="center" vertical="center" textRotation="255" wrapText="1"/>
      <protection locked="0"/>
    </xf>
    <xf numFmtId="0" fontId="7" fillId="0" borderId="4" xfId="0" quotePrefix="1" applyFont="1" applyFill="1" applyBorder="1" applyAlignment="1" applyProtection="1">
      <alignment horizontal="left" vertical="center"/>
      <protection locked="0"/>
    </xf>
    <xf numFmtId="0" fontId="3" fillId="0" borderId="0" xfId="0" applyFont="1" applyAlignment="1" applyProtection="1">
      <alignment horizontal="center" vertical="center"/>
      <protection locked="0"/>
    </xf>
    <xf numFmtId="14" fontId="23" fillId="0" borderId="1"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0" fillId="0" borderId="1" xfId="0" applyFont="1" applyBorder="1" applyAlignment="1" applyProtection="1">
      <alignment vertical="center"/>
      <protection locked="0"/>
    </xf>
    <xf numFmtId="0" fontId="0" fillId="4" borderId="20" xfId="0" applyFill="1"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4" borderId="20"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0" fontId="0" fillId="4" borderId="22"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24" fillId="0" borderId="1" xfId="2" applyFill="1" applyBorder="1" applyAlignment="1" applyProtection="1">
      <alignment horizontal="center" vertical="center" wrapText="1"/>
      <protection locked="0"/>
    </xf>
    <xf numFmtId="0" fontId="0" fillId="4" borderId="1" xfId="0" applyFont="1" applyFill="1" applyBorder="1" applyAlignment="1" applyProtection="1">
      <alignment horizontal="center" vertical="center"/>
      <protection locked="0"/>
    </xf>
    <xf numFmtId="0" fontId="13" fillId="5" borderId="0" xfId="0" applyFont="1" applyFill="1" applyAlignment="1">
      <alignment vertical="center" wrapText="1"/>
    </xf>
    <xf numFmtId="0" fontId="13" fillId="9" borderId="37" xfId="0" applyFont="1" applyFill="1" applyBorder="1" applyAlignment="1">
      <alignment horizontal="left" vertical="top" shrinkToFit="1"/>
    </xf>
    <xf numFmtId="0" fontId="13" fillId="9" borderId="38" xfId="0" applyFont="1" applyFill="1" applyBorder="1" applyAlignment="1">
      <alignment horizontal="left" vertical="top" shrinkToFit="1"/>
    </xf>
    <xf numFmtId="0" fontId="13" fillId="9" borderId="39" xfId="0" applyFont="1" applyFill="1" applyBorder="1" applyAlignment="1">
      <alignment horizontal="left" vertical="top" shrinkToFit="1"/>
    </xf>
    <xf numFmtId="0" fontId="29" fillId="5" borderId="9" xfId="0" applyFont="1" applyFill="1" applyBorder="1" applyAlignment="1" applyProtection="1">
      <alignment horizontal="center" vertical="center" wrapText="1"/>
      <protection hidden="1"/>
    </xf>
    <xf numFmtId="0" fontId="29" fillId="5" borderId="29" xfId="0" applyFont="1" applyFill="1" applyBorder="1" applyAlignment="1" applyProtection="1">
      <alignment horizontal="center" vertical="center" wrapText="1"/>
      <protection hidden="1"/>
    </xf>
    <xf numFmtId="0" fontId="8" fillId="3" borderId="17" xfId="0" applyFont="1" applyFill="1" applyBorder="1" applyAlignment="1" applyProtection="1">
      <alignment horizontal="center" vertical="center" wrapText="1"/>
      <protection locked="0"/>
    </xf>
    <xf numFmtId="0" fontId="8" fillId="3" borderId="31" xfId="0" applyFont="1" applyFill="1" applyBorder="1" applyAlignment="1" applyProtection="1">
      <alignment horizontal="center" vertical="center" wrapText="1"/>
      <protection locked="0"/>
    </xf>
    <xf numFmtId="0" fontId="16" fillId="4" borderId="32" xfId="0"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3" fillId="5" borderId="18" xfId="0" applyFont="1" applyFill="1" applyBorder="1" applyAlignment="1">
      <alignment horizontal="center" vertical="center"/>
    </xf>
    <xf numFmtId="0" fontId="13" fillId="5" borderId="23" xfId="0" applyFont="1" applyFill="1" applyBorder="1" applyAlignment="1">
      <alignment horizontal="center" vertical="center"/>
    </xf>
    <xf numFmtId="0" fontId="13" fillId="5" borderId="19" xfId="0" applyFont="1" applyFill="1" applyBorder="1" applyAlignment="1">
      <alignment horizontal="center" vertical="center"/>
    </xf>
    <xf numFmtId="0" fontId="13" fillId="5" borderId="6" xfId="0" applyFont="1" applyFill="1" applyBorder="1" applyAlignment="1">
      <alignment horizontal="center" vertical="center"/>
    </xf>
    <xf numFmtId="0" fontId="13" fillId="5" borderId="24" xfId="0" applyFont="1" applyFill="1" applyBorder="1" applyAlignment="1">
      <alignment horizontal="center" vertical="center"/>
    </xf>
    <xf numFmtId="0" fontId="13" fillId="5" borderId="8" xfId="0" applyFont="1" applyFill="1" applyBorder="1" applyAlignment="1">
      <alignment horizontal="center" vertical="center"/>
    </xf>
    <xf numFmtId="0" fontId="15" fillId="5" borderId="18" xfId="0" applyFont="1" applyFill="1" applyBorder="1" applyAlignment="1">
      <alignment horizontal="left" vertical="center" wrapText="1"/>
    </xf>
    <xf numFmtId="0" fontId="15" fillId="5" borderId="23" xfId="0" applyFont="1" applyFill="1" applyBorder="1" applyAlignment="1">
      <alignment horizontal="left" vertical="center" wrapText="1"/>
    </xf>
    <xf numFmtId="0" fontId="15" fillId="5" borderId="19"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24"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7" fillId="5" borderId="2"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8" fillId="3" borderId="25" xfId="0" applyFont="1" applyFill="1" applyBorder="1" applyAlignment="1" applyProtection="1">
      <alignment horizontal="center" vertical="center" wrapText="1"/>
      <protection locked="0"/>
    </xf>
    <xf numFmtId="0" fontId="13" fillId="9" borderId="27" xfId="0" applyFont="1" applyFill="1" applyBorder="1" applyAlignment="1">
      <alignment horizontal="left" vertical="top"/>
    </xf>
    <xf numFmtId="0" fontId="13" fillId="5" borderId="2" xfId="0" quotePrefix="1" applyFont="1" applyFill="1" applyBorder="1" applyAlignment="1">
      <alignment horizontal="left" vertical="center"/>
    </xf>
    <xf numFmtId="0" fontId="13" fillId="5" borderId="4" xfId="0" quotePrefix="1" applyFont="1" applyFill="1" applyBorder="1" applyAlignment="1">
      <alignment horizontal="left" vertical="center"/>
    </xf>
    <xf numFmtId="0" fontId="13" fillId="5" borderId="18" xfId="0" applyFont="1" applyFill="1" applyBorder="1" applyAlignment="1">
      <alignment horizontal="left" vertical="center" wrapText="1"/>
    </xf>
    <xf numFmtId="0" fontId="13" fillId="5" borderId="19" xfId="0" applyFont="1" applyFill="1" applyBorder="1" applyAlignment="1">
      <alignment horizontal="left" vertical="center" wrapText="1"/>
    </xf>
    <xf numFmtId="0" fontId="13" fillId="5" borderId="6"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3" xfId="0" quotePrefix="1" applyFont="1" applyFill="1" applyBorder="1" applyAlignment="1">
      <alignment horizontal="left" vertical="center"/>
    </xf>
    <xf numFmtId="0" fontId="13" fillId="5" borderId="5" xfId="0" applyFont="1" applyFill="1" applyBorder="1" applyAlignment="1">
      <alignment horizontal="left" vertical="center" wrapText="1"/>
    </xf>
    <xf numFmtId="0" fontId="13" fillId="5" borderId="7" xfId="0" applyFont="1" applyFill="1" applyBorder="1" applyAlignment="1">
      <alignment horizontal="left" vertical="center" wrapText="1"/>
    </xf>
    <xf numFmtId="0" fontId="13" fillId="5" borderId="18" xfId="0" applyFont="1" applyFill="1" applyBorder="1" applyAlignment="1">
      <alignment horizontal="left" vertical="center"/>
    </xf>
    <xf numFmtId="0" fontId="13" fillId="5" borderId="19" xfId="0" applyFont="1" applyFill="1" applyBorder="1" applyAlignment="1">
      <alignment horizontal="left" vertical="center"/>
    </xf>
    <xf numFmtId="0" fontId="13" fillId="5" borderId="6" xfId="0" applyFont="1" applyFill="1" applyBorder="1" applyAlignment="1">
      <alignment horizontal="left" vertical="center"/>
    </xf>
    <xf numFmtId="0" fontId="13" fillId="5" borderId="8" xfId="0" applyFont="1" applyFill="1" applyBorder="1" applyAlignment="1">
      <alignment horizontal="left" vertical="center"/>
    </xf>
    <xf numFmtId="0" fontId="13" fillId="5" borderId="5" xfId="0" applyFont="1" applyFill="1" applyBorder="1" applyAlignment="1">
      <alignment horizontal="left" vertical="center"/>
    </xf>
    <xf numFmtId="0" fontId="13" fillId="5" borderId="7" xfId="0" applyFont="1" applyFill="1" applyBorder="1" applyAlignment="1">
      <alignment horizontal="left" vertical="center"/>
    </xf>
    <xf numFmtId="0" fontId="13" fillId="5" borderId="20" xfId="0" applyFont="1" applyFill="1" applyBorder="1" applyAlignment="1">
      <alignment horizontal="center" vertical="center"/>
    </xf>
    <xf numFmtId="0" fontId="13" fillId="5" borderId="21" xfId="0" applyFont="1" applyFill="1" applyBorder="1" applyAlignment="1">
      <alignment horizontal="center" vertical="center"/>
    </xf>
    <xf numFmtId="0" fontId="13" fillId="5" borderId="22" xfId="0" applyFont="1" applyFill="1" applyBorder="1" applyAlignment="1">
      <alignment horizontal="center" vertical="center"/>
    </xf>
    <xf numFmtId="0" fontId="13" fillId="9" borderId="1" xfId="0" applyFont="1" applyFill="1" applyBorder="1" applyAlignment="1" applyProtection="1">
      <alignment horizontal="left" vertical="top" wrapText="1"/>
      <protection locked="0"/>
    </xf>
    <xf numFmtId="0" fontId="13" fillId="5" borderId="1" xfId="0" applyFont="1" applyFill="1" applyBorder="1" applyAlignment="1" applyProtection="1">
      <alignment horizontal="left" vertical="top" wrapText="1"/>
      <protection locked="0"/>
    </xf>
    <xf numFmtId="56" fontId="13" fillId="5" borderId="18" xfId="0" quotePrefix="1" applyNumberFormat="1" applyFont="1" applyFill="1" applyBorder="1" applyAlignment="1">
      <alignment horizontal="center" vertical="center" wrapText="1"/>
    </xf>
    <xf numFmtId="56" fontId="13" fillId="5" borderId="19" xfId="0" quotePrefix="1" applyNumberFormat="1" applyFont="1" applyFill="1" applyBorder="1" applyAlignment="1">
      <alignment horizontal="center" vertical="center" wrapText="1"/>
    </xf>
    <xf numFmtId="56" fontId="13" fillId="5" borderId="6" xfId="0" quotePrefix="1" applyNumberFormat="1" applyFont="1" applyFill="1" applyBorder="1" applyAlignment="1">
      <alignment horizontal="center" vertical="center" wrapText="1"/>
    </xf>
    <xf numFmtId="56" fontId="13" fillId="5" borderId="8" xfId="0" quotePrefix="1" applyNumberFormat="1" applyFont="1" applyFill="1" applyBorder="1" applyAlignment="1">
      <alignment horizontal="center" vertical="center" wrapText="1"/>
    </xf>
    <xf numFmtId="0" fontId="13" fillId="5" borderId="5" xfId="0" applyFont="1" applyFill="1" applyBorder="1" applyAlignment="1">
      <alignment horizontal="center" vertical="center"/>
    </xf>
    <xf numFmtId="0" fontId="13" fillId="5" borderId="0" xfId="0" applyFont="1" applyFill="1" applyBorder="1" applyAlignment="1">
      <alignment horizontal="center" vertical="center"/>
    </xf>
    <xf numFmtId="0" fontId="13" fillId="5" borderId="7" xfId="0" applyFont="1" applyFill="1" applyBorder="1" applyAlignment="1">
      <alignment horizontal="center" vertical="center"/>
    </xf>
    <xf numFmtId="0" fontId="13" fillId="9" borderId="27" xfId="0" applyFont="1" applyFill="1" applyBorder="1" applyAlignment="1">
      <alignment horizontal="left" vertical="top" wrapText="1"/>
    </xf>
    <xf numFmtId="0" fontId="13" fillId="9" borderId="37" xfId="0" applyFont="1" applyFill="1" applyBorder="1" applyAlignment="1">
      <alignment horizontal="left" vertical="top" wrapText="1" shrinkToFit="1"/>
    </xf>
    <xf numFmtId="0" fontId="13" fillId="9" borderId="38" xfId="0" applyFont="1" applyFill="1" applyBorder="1" applyAlignment="1">
      <alignment horizontal="left" vertical="top" wrapText="1" shrinkToFit="1"/>
    </xf>
    <xf numFmtId="0" fontId="13" fillId="9" borderId="39" xfId="0" applyFont="1" applyFill="1" applyBorder="1" applyAlignment="1">
      <alignment horizontal="left" vertical="top" wrapText="1" shrinkToFit="1"/>
    </xf>
    <xf numFmtId="0" fontId="13" fillId="5" borderId="34" xfId="0" applyFont="1" applyFill="1" applyBorder="1" applyAlignment="1" applyProtection="1">
      <alignment horizontal="left" vertical="top" wrapText="1"/>
      <protection locked="0"/>
    </xf>
    <xf numFmtId="0" fontId="13" fillId="5" borderId="35" xfId="0" applyFont="1" applyFill="1" applyBorder="1" applyAlignment="1" applyProtection="1">
      <alignment horizontal="left" vertical="top" wrapText="1"/>
      <protection locked="0"/>
    </xf>
    <xf numFmtId="0" fontId="13" fillId="5" borderId="36" xfId="0" applyFont="1" applyFill="1" applyBorder="1" applyAlignment="1" applyProtection="1">
      <alignment horizontal="left" vertical="top" wrapText="1"/>
      <protection locked="0"/>
    </xf>
    <xf numFmtId="56" fontId="13" fillId="5" borderId="5" xfId="0" quotePrefix="1" applyNumberFormat="1" applyFont="1" applyFill="1" applyBorder="1" applyAlignment="1">
      <alignment horizontal="center" vertical="center" wrapText="1"/>
    </xf>
    <xf numFmtId="56" fontId="13" fillId="5" borderId="7" xfId="0" quotePrefix="1" applyNumberFormat="1" applyFont="1" applyFill="1" applyBorder="1" applyAlignment="1">
      <alignment horizontal="center" vertical="center" wrapText="1"/>
    </xf>
    <xf numFmtId="0" fontId="15" fillId="5" borderId="5" xfId="0" applyFont="1" applyFill="1" applyBorder="1" applyAlignment="1">
      <alignment horizontal="left" vertical="center" wrapText="1"/>
    </xf>
    <xf numFmtId="0" fontId="15" fillId="5" borderId="0"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7" fillId="5" borderId="3" xfId="0" applyFont="1" applyFill="1" applyBorder="1" applyAlignment="1">
      <alignment horizontal="right" vertical="center" wrapText="1"/>
    </xf>
    <xf numFmtId="0" fontId="8" fillId="3" borderId="26" xfId="0" applyFont="1" applyFill="1" applyBorder="1" applyAlignment="1" applyProtection="1">
      <alignment horizontal="center" vertical="center" wrapText="1"/>
      <protection locked="0"/>
    </xf>
    <xf numFmtId="0" fontId="29" fillId="5" borderId="30" xfId="0" applyFont="1" applyFill="1" applyBorder="1" applyAlignment="1" applyProtection="1">
      <alignment horizontal="center" vertical="center" wrapText="1"/>
      <protection hidden="1"/>
    </xf>
    <xf numFmtId="56" fontId="13" fillId="5" borderId="3" xfId="0" quotePrefix="1" applyNumberFormat="1" applyFont="1" applyFill="1" applyBorder="1" applyAlignment="1">
      <alignment horizontal="center" vertical="center" wrapText="1"/>
    </xf>
    <xf numFmtId="56" fontId="13" fillId="5" borderId="4" xfId="0" quotePrefix="1" applyNumberFormat="1" applyFont="1" applyFill="1" applyBorder="1" applyAlignment="1">
      <alignment horizontal="center" vertical="center" wrapText="1"/>
    </xf>
    <xf numFmtId="56" fontId="13" fillId="5" borderId="2" xfId="0" quotePrefix="1" applyNumberFormat="1" applyFont="1" applyFill="1" applyBorder="1" applyAlignment="1">
      <alignment horizontal="center" vertical="center" wrapText="1"/>
    </xf>
    <xf numFmtId="0" fontId="13" fillId="5" borderId="2" xfId="0" applyFont="1" applyFill="1" applyBorder="1" applyAlignment="1">
      <alignment horizontal="center" vertical="center" textRotation="90"/>
    </xf>
    <xf numFmtId="0" fontId="13" fillId="5" borderId="3" xfId="0" applyFont="1" applyFill="1" applyBorder="1" applyAlignment="1">
      <alignment horizontal="center" vertical="center" textRotation="90"/>
    </xf>
    <xf numFmtId="0" fontId="13" fillId="5" borderId="2" xfId="0" applyFont="1" applyFill="1" applyBorder="1" applyAlignment="1">
      <alignment horizontal="left" vertical="center" wrapText="1"/>
    </xf>
    <xf numFmtId="0" fontId="13" fillId="5" borderId="3" xfId="0" applyFont="1" applyFill="1" applyBorder="1" applyAlignment="1">
      <alignment horizontal="left" vertical="center" wrapText="1"/>
    </xf>
    <xf numFmtId="0" fontId="13" fillId="5" borderId="4" xfId="0" applyFont="1" applyFill="1" applyBorder="1" applyAlignment="1">
      <alignment horizontal="center" vertical="center" textRotation="90"/>
    </xf>
    <xf numFmtId="0" fontId="15" fillId="9" borderId="37" xfId="0" applyFont="1" applyFill="1" applyBorder="1" applyAlignment="1">
      <alignment horizontal="left" vertical="top" wrapText="1"/>
    </xf>
    <xf numFmtId="0" fontId="15" fillId="9" borderId="38" xfId="0" applyFont="1" applyFill="1" applyBorder="1" applyAlignment="1">
      <alignment horizontal="left" vertical="top" wrapText="1"/>
    </xf>
    <xf numFmtId="0" fontId="15" fillId="9" borderId="39" xfId="0" applyFont="1" applyFill="1" applyBorder="1" applyAlignment="1">
      <alignment horizontal="left" vertical="top" wrapText="1"/>
    </xf>
    <xf numFmtId="0" fontId="13" fillId="9" borderId="27" xfId="0" applyFont="1" applyFill="1" applyBorder="1" applyAlignment="1">
      <alignment horizontal="left" vertical="top" shrinkToFit="1"/>
    </xf>
    <xf numFmtId="0" fontId="13" fillId="5" borderId="4" xfId="0" applyFont="1" applyFill="1" applyBorder="1" applyAlignment="1">
      <alignment horizontal="left" vertical="center" wrapText="1"/>
    </xf>
    <xf numFmtId="0" fontId="15" fillId="5" borderId="2" xfId="0" applyFont="1" applyFill="1" applyBorder="1" applyAlignment="1">
      <alignment horizontal="center" vertical="center" textRotation="90" wrapText="1"/>
    </xf>
    <xf numFmtId="0" fontId="15" fillId="5" borderId="3" xfId="0" applyFont="1" applyFill="1" applyBorder="1" applyAlignment="1">
      <alignment horizontal="center" vertical="center" textRotation="90" wrapText="1"/>
    </xf>
    <xf numFmtId="0" fontId="15" fillId="5" borderId="4" xfId="0" applyFont="1" applyFill="1" applyBorder="1" applyAlignment="1">
      <alignment horizontal="center" vertical="center" textRotation="90" wrapText="1"/>
    </xf>
    <xf numFmtId="0" fontId="11" fillId="5" borderId="0" xfId="0" applyFont="1" applyFill="1" applyAlignment="1">
      <alignment horizontal="center" vertical="center"/>
    </xf>
    <xf numFmtId="0" fontId="27" fillId="5" borderId="0" xfId="0" applyFont="1" applyFill="1" applyAlignment="1">
      <alignment vertical="center" wrapText="1"/>
    </xf>
    <xf numFmtId="176" fontId="22" fillId="5" borderId="1" xfId="0" applyNumberFormat="1" applyFont="1" applyFill="1" applyBorder="1" applyAlignment="1" applyProtection="1">
      <alignment horizontal="left" vertical="center" wrapText="1"/>
      <protection locked="0"/>
    </xf>
    <xf numFmtId="0" fontId="22" fillId="5" borderId="1" xfId="0" applyFont="1" applyFill="1" applyBorder="1" applyAlignment="1" applyProtection="1">
      <alignment horizontal="left" vertical="center" wrapText="1"/>
      <protection locked="0"/>
    </xf>
    <xf numFmtId="0" fontId="12" fillId="4" borderId="20" xfId="0" applyFont="1" applyFill="1" applyBorder="1" applyAlignment="1">
      <alignment horizontal="center" vertical="center"/>
    </xf>
    <xf numFmtId="0" fontId="12" fillId="4" borderId="21"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wrapText="1"/>
    </xf>
    <xf numFmtId="0" fontId="12" fillId="4" borderId="21"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1" xfId="0" applyFont="1" applyFill="1" applyBorder="1" applyAlignment="1">
      <alignment horizontal="center" vertical="center"/>
    </xf>
    <xf numFmtId="0" fontId="12" fillId="5" borderId="0" xfId="1" applyFont="1" applyFill="1" applyBorder="1" applyAlignment="1">
      <alignment vertical="center" wrapText="1"/>
    </xf>
    <xf numFmtId="0" fontId="12" fillId="5" borderId="7" xfId="1" applyFont="1" applyFill="1" applyBorder="1" applyAlignment="1">
      <alignment vertical="center" wrapText="1"/>
    </xf>
    <xf numFmtId="0" fontId="12" fillId="5" borderId="20" xfId="0" applyFont="1" applyFill="1" applyBorder="1" applyAlignment="1">
      <alignment vertical="center" shrinkToFit="1"/>
    </xf>
    <xf numFmtId="0" fontId="12" fillId="5" borderId="21" xfId="0" applyFont="1" applyFill="1" applyBorder="1" applyAlignment="1">
      <alignment vertical="center" shrinkToFit="1"/>
    </xf>
    <xf numFmtId="0" fontId="12" fillId="5" borderId="22" xfId="0" applyFont="1" applyFill="1" applyBorder="1" applyAlignment="1">
      <alignment vertical="center" shrinkToFit="1"/>
    </xf>
    <xf numFmtId="0" fontId="12" fillId="5" borderId="0" xfId="0" applyFont="1" applyFill="1" applyAlignment="1">
      <alignment vertical="top" wrapText="1"/>
    </xf>
    <xf numFmtId="0" fontId="12" fillId="5" borderId="0" xfId="0" applyFont="1" applyFill="1" applyAlignment="1">
      <alignment vertical="top"/>
    </xf>
    <xf numFmtId="0" fontId="12" fillId="5" borderId="7" xfId="0" applyFont="1" applyFill="1" applyBorder="1" applyAlignment="1">
      <alignment vertical="top"/>
    </xf>
    <xf numFmtId="0" fontId="21" fillId="5" borderId="0" xfId="1" applyFont="1" applyFill="1" applyBorder="1" applyAlignment="1" applyProtection="1">
      <alignment vertical="center"/>
      <protection locked="0"/>
    </xf>
    <xf numFmtId="0" fontId="8" fillId="3" borderId="17" xfId="0" applyFont="1" applyFill="1" applyBorder="1" applyAlignment="1" applyProtection="1">
      <alignment horizontal="center" vertical="center" wrapText="1"/>
    </xf>
    <xf numFmtId="0" fontId="8" fillId="3" borderId="31" xfId="0" applyFont="1" applyFill="1" applyBorder="1" applyAlignment="1" applyProtection="1">
      <alignment horizontal="center" vertical="center" wrapText="1"/>
    </xf>
    <xf numFmtId="0" fontId="13" fillId="9" borderId="27" xfId="0" applyFont="1" applyFill="1" applyBorder="1" applyAlignment="1" applyProtection="1">
      <alignment horizontal="left" vertical="top"/>
      <protection locked="0"/>
    </xf>
    <xf numFmtId="0" fontId="13" fillId="9" borderId="37" xfId="0" applyFont="1" applyFill="1" applyBorder="1" applyAlignment="1" applyProtection="1">
      <alignment horizontal="left" vertical="top" shrinkToFit="1"/>
      <protection locked="0"/>
    </xf>
    <xf numFmtId="0" fontId="13" fillId="9" borderId="38" xfId="0" applyFont="1" applyFill="1" applyBorder="1" applyAlignment="1" applyProtection="1">
      <alignment horizontal="left" vertical="top" shrinkToFit="1"/>
      <protection locked="0"/>
    </xf>
    <xf numFmtId="0" fontId="13" fillId="9" borderId="39" xfId="0" applyFont="1" applyFill="1" applyBorder="1" applyAlignment="1" applyProtection="1">
      <alignment horizontal="left" vertical="top" shrinkToFit="1"/>
      <protection locked="0"/>
    </xf>
    <xf numFmtId="0" fontId="8" fillId="3" borderId="25" xfId="0" applyFont="1" applyFill="1" applyBorder="1" applyAlignment="1" applyProtection="1">
      <alignment horizontal="center" vertical="center" wrapText="1"/>
    </xf>
    <xf numFmtId="0" fontId="13" fillId="9" borderId="37" xfId="0" applyFont="1" applyFill="1" applyBorder="1" applyAlignment="1" applyProtection="1">
      <alignment horizontal="left" vertical="top" wrapText="1" shrinkToFit="1"/>
      <protection locked="0"/>
    </xf>
    <xf numFmtId="0" fontId="13" fillId="9" borderId="38" xfId="0" applyFont="1" applyFill="1" applyBorder="1" applyAlignment="1" applyProtection="1">
      <alignment horizontal="left" vertical="top" wrapText="1" shrinkToFit="1"/>
      <protection locked="0"/>
    </xf>
    <xf numFmtId="0" fontId="13" fillId="9" borderId="39" xfId="0" applyFont="1" applyFill="1" applyBorder="1" applyAlignment="1" applyProtection="1">
      <alignment horizontal="left" vertical="top" wrapText="1" shrinkToFit="1"/>
      <protection locked="0"/>
    </xf>
    <xf numFmtId="0" fontId="13" fillId="9" borderId="27" xfId="0" applyFont="1" applyFill="1" applyBorder="1" applyAlignment="1" applyProtection="1">
      <alignment horizontal="left" vertical="top" wrapText="1"/>
      <protection locked="0"/>
    </xf>
    <xf numFmtId="0" fontId="28" fillId="3" borderId="17" xfId="0" applyFont="1" applyFill="1" applyBorder="1" applyAlignment="1" applyProtection="1">
      <alignment horizontal="center" vertical="center" wrapText="1"/>
    </xf>
    <xf numFmtId="0" fontId="28" fillId="3" borderId="25" xfId="0" applyFont="1" applyFill="1" applyBorder="1" applyAlignment="1" applyProtection="1">
      <alignment horizontal="center" vertical="center" wrapText="1"/>
    </xf>
    <xf numFmtId="0" fontId="8" fillId="3" borderId="26" xfId="0" applyFont="1" applyFill="1" applyBorder="1" applyAlignment="1" applyProtection="1">
      <alignment horizontal="center" vertical="center" wrapText="1"/>
    </xf>
    <xf numFmtId="0" fontId="28" fillId="3" borderId="26" xfId="0" applyFont="1" applyFill="1" applyBorder="1" applyAlignment="1" applyProtection="1">
      <alignment horizontal="center" vertical="center" wrapText="1"/>
    </xf>
    <xf numFmtId="0" fontId="15" fillId="9" borderId="37" xfId="0" applyFont="1" applyFill="1" applyBorder="1" applyAlignment="1" applyProtection="1">
      <alignment horizontal="left" vertical="top" wrapText="1"/>
      <protection locked="0"/>
    </xf>
    <xf numFmtId="0" fontId="15" fillId="9" borderId="38" xfId="0" applyFont="1" applyFill="1" applyBorder="1" applyAlignment="1" applyProtection="1">
      <alignment horizontal="left" vertical="top" wrapText="1"/>
      <protection locked="0"/>
    </xf>
    <xf numFmtId="0" fontId="15" fillId="9" borderId="39" xfId="0" applyFont="1" applyFill="1" applyBorder="1" applyAlignment="1" applyProtection="1">
      <alignment horizontal="left" vertical="top" wrapText="1"/>
      <protection locked="0"/>
    </xf>
    <xf numFmtId="0" fontId="13" fillId="9" borderId="27" xfId="0" applyFont="1" applyFill="1" applyBorder="1" applyAlignment="1" applyProtection="1">
      <alignment horizontal="left" vertical="top" shrinkToFit="1"/>
      <protection locked="0"/>
    </xf>
    <xf numFmtId="0" fontId="12" fillId="4" borderId="1" xfId="0" applyFont="1" applyFill="1" applyBorder="1" applyAlignment="1" applyProtection="1">
      <alignment horizontal="center" vertical="center"/>
      <protection locked="0"/>
    </xf>
    <xf numFmtId="0" fontId="1" fillId="5" borderId="1" xfId="2" applyFont="1" applyFill="1" applyBorder="1" applyAlignment="1" applyProtection="1">
      <alignment horizontal="left" vertical="center" wrapText="1"/>
      <protection locked="0"/>
    </xf>
  </cellXfs>
  <cellStyles count="3">
    <cellStyle name="ハイパーリンク" xfId="2" builtinId="8"/>
    <cellStyle name="標準" xfId="0" builtinId="0"/>
    <cellStyle name="標準_環境品質システムチェックシート" xfId="1"/>
  </cellStyles>
  <dxfs count="378">
    <dxf>
      <fill>
        <patternFill patternType="none">
          <bgColor indexed="65"/>
        </patternFill>
      </fill>
    </dxf>
    <dxf>
      <fill>
        <patternFill>
          <bgColor rgb="FFFFFF99"/>
        </patternFill>
      </fill>
    </dxf>
    <dxf>
      <font>
        <color theme="0"/>
      </font>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font>
    </dxf>
    <dxf>
      <font>
        <color theme="0"/>
      </font>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font>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font>
    </dxf>
    <dxf>
      <font>
        <color theme="0"/>
      </font>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font>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font>
    </dxf>
    <dxf>
      <font>
        <color theme="0"/>
      </font>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font>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font>
    </dxf>
    <dxf>
      <font>
        <color theme="0"/>
      </font>
    </dxf>
  </dxfs>
  <tableStyles count="0" defaultTableStyle="TableStyleMedium2" defaultPivotStyle="PivotStyleLight16"/>
  <colors>
    <mruColors>
      <color rgb="FFFFFF99"/>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35720</xdr:colOff>
      <xdr:row>0</xdr:row>
      <xdr:rowOff>59532</xdr:rowOff>
    </xdr:from>
    <xdr:to>
      <xdr:col>4</xdr:col>
      <xdr:colOff>964407</xdr:colOff>
      <xdr:row>2</xdr:row>
      <xdr:rowOff>130969</xdr:rowOff>
    </xdr:to>
    <xdr:sp macro="" textlink="">
      <xdr:nvSpPr>
        <xdr:cNvPr id="2" name="額縁 1"/>
        <xdr:cNvSpPr/>
      </xdr:nvSpPr>
      <xdr:spPr>
        <a:xfrm>
          <a:off x="238126" y="59532"/>
          <a:ext cx="1643062" cy="738187"/>
        </a:xfrm>
        <a:prstGeom prst="bevel">
          <a:avLst>
            <a:gd name="adj" fmla="val 7661"/>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rgbClr val="FF0000"/>
              </a:solidFill>
            </a:rPr>
            <a:t>記入例</a:t>
          </a:r>
        </a:p>
      </xdr:txBody>
    </xdr:sp>
    <xdr:clientData/>
  </xdr:twoCellAnchor>
  <xdr:twoCellAnchor>
    <xdr:from>
      <xdr:col>0</xdr:col>
      <xdr:colOff>178593</xdr:colOff>
      <xdr:row>6</xdr:row>
      <xdr:rowOff>59532</xdr:rowOff>
    </xdr:from>
    <xdr:to>
      <xdr:col>6</xdr:col>
      <xdr:colOff>107156</xdr:colOff>
      <xdr:row>11</xdr:row>
      <xdr:rowOff>166688</xdr:rowOff>
    </xdr:to>
    <xdr:sp macro="" textlink="">
      <xdr:nvSpPr>
        <xdr:cNvPr id="4" name="角丸四角形吹き出し 3"/>
        <xdr:cNvSpPr/>
      </xdr:nvSpPr>
      <xdr:spPr>
        <a:xfrm>
          <a:off x="178593" y="1833563"/>
          <a:ext cx="2297907" cy="1357313"/>
        </a:xfrm>
        <a:prstGeom prst="wedgeRoundRectCallout">
          <a:avLst>
            <a:gd name="adj1" fmla="val 52224"/>
            <a:gd name="adj2" fmla="val 765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t>全ての設問に回答してください。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204106</xdr:colOff>
      <xdr:row>0</xdr:row>
      <xdr:rowOff>68037</xdr:rowOff>
    </xdr:from>
    <xdr:to>
      <xdr:col>8</xdr:col>
      <xdr:colOff>68035</xdr:colOff>
      <xdr:row>3</xdr:row>
      <xdr:rowOff>57831</xdr:rowOff>
    </xdr:to>
    <xdr:sp macro="" textlink="">
      <xdr:nvSpPr>
        <xdr:cNvPr id="2" name="額縁 1"/>
        <xdr:cNvSpPr/>
      </xdr:nvSpPr>
      <xdr:spPr>
        <a:xfrm>
          <a:off x="204106" y="68037"/>
          <a:ext cx="2816679" cy="738187"/>
        </a:xfrm>
        <a:prstGeom prst="bevel">
          <a:avLst>
            <a:gd name="adj" fmla="val 7661"/>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altLang="ja-JP" sz="2800" b="1">
              <a:solidFill>
                <a:srgbClr val="FF0000"/>
              </a:solidFill>
              <a:latin typeface="+mn-ea"/>
              <a:ea typeface="+mn-ea"/>
            </a:rPr>
            <a:t>Entry example</a:t>
          </a:r>
          <a:endParaRPr kumimoji="1" lang="ja-JP" altLang="en-US" sz="2800" b="1">
            <a:solidFill>
              <a:srgbClr val="FF0000"/>
            </a:solidFill>
            <a:latin typeface="+mn-ea"/>
            <a:ea typeface="+mn-ea"/>
          </a:endParaRPr>
        </a:p>
      </xdr:txBody>
    </xdr:sp>
    <xdr:clientData/>
  </xdr:twoCellAnchor>
  <xdr:twoCellAnchor>
    <xdr:from>
      <xdr:col>2</xdr:col>
      <xdr:colOff>176893</xdr:colOff>
      <xdr:row>7</xdr:row>
      <xdr:rowOff>68035</xdr:rowOff>
    </xdr:from>
    <xdr:to>
      <xdr:col>6</xdr:col>
      <xdr:colOff>270443</xdr:colOff>
      <xdr:row>11</xdr:row>
      <xdr:rowOff>309563</xdr:rowOff>
    </xdr:to>
    <xdr:sp macro="" textlink="">
      <xdr:nvSpPr>
        <xdr:cNvPr id="3" name="角丸四角形吹き出し 2"/>
        <xdr:cNvSpPr/>
      </xdr:nvSpPr>
      <xdr:spPr>
        <a:xfrm>
          <a:off x="381000" y="2422071"/>
          <a:ext cx="2297907" cy="1357313"/>
        </a:xfrm>
        <a:prstGeom prst="wedgeRoundRectCallout">
          <a:avLst>
            <a:gd name="adj1" fmla="val 52224"/>
            <a:gd name="adj2" fmla="val 765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800"/>
            <a:t>Please answer all questions.</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mailto:*********@*****.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A140"/>
  <sheetViews>
    <sheetView showGridLines="0" view="pageBreakPreview" topLeftCell="C1" zoomScale="80" zoomScaleNormal="85" zoomScaleSheetLayoutView="80" workbookViewId="0">
      <selection activeCell="J10" sqref="J10:R10"/>
    </sheetView>
  </sheetViews>
  <sheetFormatPr defaultRowHeight="13.5" x14ac:dyDescent="0.15"/>
  <cols>
    <col min="1" max="1" width="2.625" customWidth="1"/>
    <col min="2" max="2" width="2.625" hidden="1" customWidth="1"/>
    <col min="3" max="4" width="4.625" customWidth="1"/>
    <col min="5" max="5" width="15.625" bestFit="1" customWidth="1"/>
    <col min="6" max="7" width="3.5" customWidth="1"/>
    <col min="8" max="8" width="3.625" bestFit="1" customWidth="1"/>
    <col min="9" max="9" width="29.625" customWidth="1"/>
    <col min="10" max="10" width="5.625" customWidth="1"/>
    <col min="11" max="11" width="25.25" customWidth="1"/>
    <col min="12" max="12" width="4.625" hidden="1" customWidth="1"/>
    <col min="13" max="13" width="3.875" hidden="1" customWidth="1"/>
    <col min="14" max="14" width="6" bestFit="1" customWidth="1"/>
    <col min="15" max="15" width="7.125" bestFit="1" customWidth="1"/>
    <col min="16" max="17" width="6.125" customWidth="1"/>
    <col min="18" max="18" width="31.375" customWidth="1"/>
    <col min="19" max="19" width="2.625" customWidth="1"/>
    <col min="20" max="25" width="8.875" style="99" customWidth="1"/>
    <col min="26" max="26" width="8.875" customWidth="1"/>
    <col min="27" max="27" width="9" customWidth="1"/>
  </cols>
  <sheetData>
    <row r="1" spans="3:18" ht="15" customHeight="1" x14ac:dyDescent="0.15">
      <c r="R1" s="110" t="s">
        <v>259</v>
      </c>
    </row>
    <row r="2" spans="3:18" ht="37.5" customHeight="1" x14ac:dyDescent="0.15">
      <c r="C2" s="249" t="s">
        <v>0</v>
      </c>
      <c r="D2" s="249"/>
      <c r="E2" s="249"/>
      <c r="F2" s="249"/>
      <c r="G2" s="249"/>
      <c r="H2" s="249"/>
      <c r="I2" s="249"/>
      <c r="J2" s="249"/>
      <c r="K2" s="249"/>
      <c r="L2" s="249"/>
      <c r="M2" s="249"/>
      <c r="N2" s="249"/>
      <c r="O2" s="249"/>
      <c r="P2" s="249"/>
      <c r="Q2" s="249"/>
      <c r="R2" s="249"/>
    </row>
    <row r="3" spans="3:18" ht="11.25" customHeight="1" x14ac:dyDescent="0.15"/>
    <row r="4" spans="3:18" ht="24.95" customHeight="1" x14ac:dyDescent="0.15">
      <c r="C4" s="102" t="s">
        <v>315</v>
      </c>
    </row>
    <row r="5" spans="3:18" ht="24.95" customHeight="1" x14ac:dyDescent="0.15">
      <c r="C5" s="103" t="s">
        <v>316</v>
      </c>
    </row>
    <row r="6" spans="3:18" ht="27" customHeight="1" x14ac:dyDescent="0.15">
      <c r="C6" s="205" t="s">
        <v>274</v>
      </c>
      <c r="D6" s="205"/>
      <c r="E6" s="205"/>
      <c r="F6" s="205"/>
      <c r="G6" s="205"/>
      <c r="H6" s="205"/>
      <c r="I6" s="205"/>
      <c r="J6" s="205"/>
      <c r="K6" s="205"/>
      <c r="L6" s="205"/>
      <c r="M6" s="205"/>
      <c r="N6" s="205"/>
      <c r="O6" s="205"/>
      <c r="P6" s="205"/>
      <c r="Q6" s="205"/>
      <c r="R6" s="205"/>
    </row>
    <row r="7" spans="3:18" ht="20.100000000000001" customHeight="1" x14ac:dyDescent="0.15">
      <c r="I7" s="111" t="s">
        <v>275</v>
      </c>
      <c r="J7" s="259"/>
      <c r="K7" s="260"/>
      <c r="L7" s="260"/>
      <c r="M7" s="260"/>
      <c r="N7" s="260"/>
      <c r="O7" s="260"/>
      <c r="P7" s="260"/>
      <c r="Q7" s="260"/>
      <c r="R7" s="260"/>
    </row>
    <row r="8" spans="3:18" ht="20.100000000000001" customHeight="1" x14ac:dyDescent="0.15">
      <c r="I8" s="111" t="s">
        <v>264</v>
      </c>
      <c r="J8" s="260"/>
      <c r="K8" s="260"/>
      <c r="L8" s="260"/>
      <c r="M8" s="260"/>
      <c r="N8" s="260"/>
      <c r="O8" s="260"/>
      <c r="P8" s="260"/>
      <c r="Q8" s="260"/>
      <c r="R8" s="260"/>
    </row>
    <row r="9" spans="3:18" ht="20.100000000000001" customHeight="1" x14ac:dyDescent="0.15">
      <c r="I9" s="111" t="s">
        <v>105</v>
      </c>
      <c r="J9" s="260"/>
      <c r="K9" s="260"/>
      <c r="L9" s="260"/>
      <c r="M9" s="260"/>
      <c r="N9" s="260"/>
      <c r="O9" s="260"/>
      <c r="P9" s="260"/>
      <c r="Q9" s="260"/>
      <c r="R9" s="260"/>
    </row>
    <row r="10" spans="3:18" ht="20.100000000000001" customHeight="1" x14ac:dyDescent="0.15">
      <c r="I10" s="111" t="s">
        <v>319</v>
      </c>
      <c r="J10" s="260"/>
      <c r="K10" s="260"/>
      <c r="L10" s="260"/>
      <c r="M10" s="260"/>
      <c r="N10" s="260"/>
      <c r="O10" s="260"/>
      <c r="P10" s="260"/>
      <c r="Q10" s="260"/>
      <c r="R10" s="260"/>
    </row>
    <row r="11" spans="3:18" ht="20.100000000000001" customHeight="1" x14ac:dyDescent="0.15">
      <c r="I11" s="112" t="s">
        <v>106</v>
      </c>
      <c r="J11" s="260"/>
      <c r="K11" s="260"/>
      <c r="L11" s="260"/>
      <c r="M11" s="260"/>
      <c r="N11" s="260"/>
      <c r="O11" s="260"/>
      <c r="P11" s="260"/>
      <c r="Q11" s="260"/>
      <c r="R11" s="260"/>
    </row>
    <row r="12" spans="3:18" ht="20.100000000000001" customHeight="1" x14ac:dyDescent="0.15">
      <c r="E12" s="1"/>
      <c r="F12" s="1"/>
      <c r="G12" s="1"/>
      <c r="H12" s="1"/>
      <c r="I12" s="112" t="s">
        <v>126</v>
      </c>
      <c r="J12" s="260"/>
      <c r="K12" s="260"/>
      <c r="L12" s="260"/>
      <c r="M12" s="260"/>
      <c r="N12" s="260"/>
      <c r="O12" s="260"/>
      <c r="P12" s="260"/>
      <c r="Q12" s="260"/>
      <c r="R12" s="260"/>
    </row>
    <row r="13" spans="3:18" ht="20.100000000000001" customHeight="1" x14ac:dyDescent="0.15">
      <c r="E13" s="1"/>
      <c r="F13" s="1"/>
      <c r="G13" s="1"/>
      <c r="H13" s="1"/>
      <c r="I13" s="112" t="s">
        <v>276</v>
      </c>
      <c r="J13" s="261"/>
      <c r="K13" s="260"/>
      <c r="L13" s="260"/>
      <c r="M13" s="260"/>
      <c r="N13" s="260"/>
      <c r="O13" s="260"/>
      <c r="P13" s="260"/>
      <c r="Q13" s="260"/>
      <c r="R13" s="260"/>
    </row>
    <row r="14" spans="3:18" ht="9.9499999999999993" customHeight="1" x14ac:dyDescent="0.15">
      <c r="M14" s="2"/>
      <c r="N14" s="2"/>
      <c r="O14" s="2"/>
      <c r="P14" s="3"/>
    </row>
    <row r="15" spans="3:18" ht="18" customHeight="1" x14ac:dyDescent="0.15">
      <c r="C15" s="107" t="s">
        <v>300</v>
      </c>
      <c r="J15" s="36" t="s">
        <v>1</v>
      </c>
      <c r="K15" s="248" t="s">
        <v>2</v>
      </c>
      <c r="L15" s="248"/>
      <c r="M15" s="248"/>
      <c r="N15" s="248"/>
      <c r="O15" s="248"/>
      <c r="P15" s="248"/>
      <c r="Q15" s="248"/>
      <c r="R15" s="248"/>
    </row>
    <row r="16" spans="3:18" ht="18" customHeight="1" x14ac:dyDescent="0.15">
      <c r="C16" s="108" t="s">
        <v>298</v>
      </c>
      <c r="J16" s="37" t="s">
        <v>3</v>
      </c>
      <c r="K16" s="231" t="s">
        <v>4</v>
      </c>
      <c r="L16" s="231"/>
      <c r="M16" s="231"/>
      <c r="N16" s="231"/>
      <c r="O16" s="231"/>
      <c r="P16" s="231"/>
      <c r="Q16" s="231"/>
      <c r="R16" s="231"/>
    </row>
    <row r="17" spans="3:26" ht="18" customHeight="1" x14ac:dyDescent="0.15">
      <c r="C17" s="40" t="s">
        <v>314</v>
      </c>
      <c r="J17" s="37" t="s">
        <v>5</v>
      </c>
      <c r="K17" s="231" t="s">
        <v>6</v>
      </c>
      <c r="L17" s="231"/>
      <c r="M17" s="231"/>
      <c r="N17" s="231"/>
      <c r="O17" s="231"/>
      <c r="P17" s="231"/>
      <c r="Q17" s="231"/>
      <c r="R17" s="231"/>
    </row>
    <row r="18" spans="3:26" ht="18" customHeight="1" x14ac:dyDescent="0.15">
      <c r="C18" s="109" t="s">
        <v>301</v>
      </c>
      <c r="J18" s="37" t="s">
        <v>7</v>
      </c>
      <c r="K18" s="231" t="s">
        <v>8</v>
      </c>
      <c r="L18" s="231"/>
      <c r="M18" s="231"/>
      <c r="N18" s="231"/>
      <c r="O18" s="231"/>
      <c r="P18" s="231"/>
      <c r="Q18" s="231"/>
      <c r="R18" s="231"/>
    </row>
    <row r="19" spans="3:26" ht="18" customHeight="1" x14ac:dyDescent="0.15">
      <c r="C19" s="38" t="s">
        <v>121</v>
      </c>
      <c r="D19" s="32"/>
      <c r="E19" s="39" t="s">
        <v>317</v>
      </c>
      <c r="F19" s="31"/>
      <c r="G19" s="31"/>
      <c r="H19" s="31"/>
      <c r="J19" s="37" t="s">
        <v>9</v>
      </c>
      <c r="K19" s="231" t="s">
        <v>10</v>
      </c>
      <c r="L19" s="231"/>
      <c r="M19" s="231"/>
      <c r="N19" s="231"/>
      <c r="O19" s="231"/>
      <c r="P19" s="231"/>
      <c r="Q19" s="231"/>
      <c r="R19" s="231"/>
    </row>
    <row r="20" spans="3:26" ht="9.9499999999999993" customHeight="1" thickBot="1" x14ac:dyDescent="0.2">
      <c r="M20" s="2"/>
      <c r="N20" s="2"/>
      <c r="O20" s="2"/>
      <c r="P20" s="3"/>
    </row>
    <row r="21" spans="3:26" ht="30" customHeight="1" x14ac:dyDescent="0.15">
      <c r="C21" s="212" t="s">
        <v>130</v>
      </c>
      <c r="D21" s="213"/>
      <c r="E21" s="214"/>
      <c r="F21" s="326" t="s">
        <v>11</v>
      </c>
      <c r="G21" s="327"/>
      <c r="H21" s="328"/>
      <c r="I21" s="212" t="s">
        <v>313</v>
      </c>
      <c r="J21" s="329"/>
      <c r="K21" s="330"/>
      <c r="L21" s="33" t="s">
        <v>12</v>
      </c>
      <c r="M21" s="33" t="s">
        <v>13</v>
      </c>
      <c r="N21" s="34" t="s">
        <v>15</v>
      </c>
      <c r="O21" s="35" t="s">
        <v>14</v>
      </c>
      <c r="P21" s="262" t="s">
        <v>16</v>
      </c>
      <c r="Q21" s="262"/>
      <c r="R21" s="262"/>
      <c r="V21" s="192"/>
      <c r="W21" s="192"/>
      <c r="X21" s="192"/>
      <c r="Y21" s="192"/>
      <c r="Z21" s="47"/>
    </row>
    <row r="22" spans="3:26" x14ac:dyDescent="0.15">
      <c r="C22" s="254" t="s">
        <v>96</v>
      </c>
      <c r="D22" s="272" t="s">
        <v>17</v>
      </c>
      <c r="E22" s="273"/>
      <c r="F22" s="206">
        <v>1</v>
      </c>
      <c r="G22" s="207"/>
      <c r="H22" s="208"/>
      <c r="I22" s="195" t="s">
        <v>18</v>
      </c>
      <c r="J22" s="196"/>
      <c r="K22" s="197"/>
      <c r="L22" s="27"/>
      <c r="M22" s="201">
        <v>2</v>
      </c>
      <c r="N22" s="220"/>
      <c r="O22" s="217" t="str">
        <f>IF(N22="","",IF(OR(N22="○",N22="―"),M22,IF(N22="△",M22/2,0)))</f>
        <v/>
      </c>
      <c r="P22" s="234" t="s">
        <v>65</v>
      </c>
      <c r="Q22" s="234"/>
      <c r="R22" s="234"/>
    </row>
    <row r="23" spans="3:26" ht="35.25" customHeight="1" x14ac:dyDescent="0.15">
      <c r="C23" s="255"/>
      <c r="D23" s="274"/>
      <c r="E23" s="275"/>
      <c r="F23" s="209"/>
      <c r="G23" s="210"/>
      <c r="H23" s="211"/>
      <c r="I23" s="198"/>
      <c r="J23" s="199"/>
      <c r="K23" s="200"/>
      <c r="L23" s="28" t="s">
        <v>57</v>
      </c>
      <c r="M23" s="202"/>
      <c r="N23" s="221"/>
      <c r="O23" s="218"/>
      <c r="P23" s="230"/>
      <c r="Q23" s="230"/>
      <c r="R23" s="230"/>
    </row>
    <row r="24" spans="3:26" ht="13.5" customHeight="1" x14ac:dyDescent="0.15">
      <c r="C24" s="285" t="s">
        <v>265</v>
      </c>
      <c r="D24" s="272" t="s">
        <v>19</v>
      </c>
      <c r="E24" s="273"/>
      <c r="F24" s="206">
        <v>2</v>
      </c>
      <c r="G24" s="207"/>
      <c r="H24" s="208"/>
      <c r="I24" s="195" t="s">
        <v>20</v>
      </c>
      <c r="J24" s="196"/>
      <c r="K24" s="197"/>
      <c r="L24" s="27" t="s">
        <v>64</v>
      </c>
      <c r="M24" s="201">
        <v>2</v>
      </c>
      <c r="N24" s="220"/>
      <c r="O24" s="217" t="str">
        <f>IF(N24="","",IF(OR(N24="○",N24="―"),M24,IF(N24="△",M24/2,0)))</f>
        <v/>
      </c>
      <c r="P24" s="234" t="s">
        <v>302</v>
      </c>
      <c r="Q24" s="234"/>
      <c r="R24" s="234"/>
    </row>
    <row r="25" spans="3:26" ht="30" customHeight="1" x14ac:dyDescent="0.15">
      <c r="C25" s="323"/>
      <c r="D25" s="274"/>
      <c r="E25" s="275"/>
      <c r="F25" s="209"/>
      <c r="G25" s="210"/>
      <c r="H25" s="211"/>
      <c r="I25" s="198"/>
      <c r="J25" s="199"/>
      <c r="K25" s="200"/>
      <c r="L25" s="28" t="s">
        <v>104</v>
      </c>
      <c r="M25" s="202"/>
      <c r="N25" s="221"/>
      <c r="O25" s="218"/>
      <c r="P25" s="230"/>
      <c r="Q25" s="230"/>
      <c r="R25" s="230"/>
    </row>
    <row r="26" spans="3:26" ht="13.5" customHeight="1" x14ac:dyDescent="0.15">
      <c r="C26" s="285" t="s">
        <v>266</v>
      </c>
      <c r="D26" s="272" t="s">
        <v>21</v>
      </c>
      <c r="E26" s="273"/>
      <c r="F26" s="206">
        <v>3</v>
      </c>
      <c r="G26" s="207"/>
      <c r="H26" s="208"/>
      <c r="I26" s="195" t="s">
        <v>22</v>
      </c>
      <c r="J26" s="196"/>
      <c r="K26" s="197"/>
      <c r="L26" s="27" t="s">
        <v>63</v>
      </c>
      <c r="M26" s="201">
        <v>2</v>
      </c>
      <c r="N26" s="220"/>
      <c r="O26" s="217" t="str">
        <f>IF(N26="","",IF(OR(N26="○",N26="―"),M26,IF(N26="△",M26/2,0)))</f>
        <v/>
      </c>
      <c r="P26" s="234" t="s">
        <v>66</v>
      </c>
      <c r="Q26" s="234"/>
      <c r="R26" s="234"/>
    </row>
    <row r="27" spans="3:26" ht="30" customHeight="1" x14ac:dyDescent="0.15">
      <c r="C27" s="323"/>
      <c r="D27" s="274"/>
      <c r="E27" s="275"/>
      <c r="F27" s="209"/>
      <c r="G27" s="210"/>
      <c r="H27" s="211"/>
      <c r="I27" s="198"/>
      <c r="J27" s="199"/>
      <c r="K27" s="200"/>
      <c r="L27" s="28"/>
      <c r="M27" s="202"/>
      <c r="N27" s="221"/>
      <c r="O27" s="218"/>
      <c r="P27" s="230"/>
      <c r="Q27" s="230"/>
      <c r="R27" s="230"/>
    </row>
    <row r="28" spans="3:26" ht="13.5" customHeight="1" x14ac:dyDescent="0.15">
      <c r="C28" s="254" t="s">
        <v>267</v>
      </c>
      <c r="D28" s="320" t="s">
        <v>23</v>
      </c>
      <c r="E28" s="215" t="s">
        <v>24</v>
      </c>
      <c r="F28" s="206">
        <v>4</v>
      </c>
      <c r="G28" s="207"/>
      <c r="H28" s="208"/>
      <c r="I28" s="195" t="s">
        <v>303</v>
      </c>
      <c r="J28" s="196"/>
      <c r="K28" s="197"/>
      <c r="L28" s="27" t="s">
        <v>58</v>
      </c>
      <c r="M28" s="201">
        <v>2</v>
      </c>
      <c r="N28" s="220"/>
      <c r="O28" s="217" t="str">
        <f>IF(N28="","",IF(OR(N28="○",N28="―"),M28,IF(N28="△",M28/2,0)))</f>
        <v/>
      </c>
      <c r="P28" s="234" t="s">
        <v>67</v>
      </c>
      <c r="Q28" s="234"/>
      <c r="R28" s="234"/>
    </row>
    <row r="29" spans="3:26" ht="30" customHeight="1" x14ac:dyDescent="0.15">
      <c r="C29" s="269"/>
      <c r="D29" s="321"/>
      <c r="E29" s="216"/>
      <c r="F29" s="209"/>
      <c r="G29" s="210"/>
      <c r="H29" s="211"/>
      <c r="I29" s="198"/>
      <c r="J29" s="199"/>
      <c r="K29" s="200"/>
      <c r="L29" s="28" t="s">
        <v>103</v>
      </c>
      <c r="M29" s="202"/>
      <c r="N29" s="221"/>
      <c r="O29" s="218"/>
      <c r="P29" s="230"/>
      <c r="Q29" s="230"/>
      <c r="R29" s="230"/>
    </row>
    <row r="30" spans="3:26" ht="13.5" customHeight="1" x14ac:dyDescent="0.15">
      <c r="C30" s="23"/>
      <c r="D30" s="321"/>
      <c r="E30" s="215" t="s">
        <v>25</v>
      </c>
      <c r="F30" s="206">
        <v>5</v>
      </c>
      <c r="G30" s="207"/>
      <c r="H30" s="208"/>
      <c r="I30" s="195" t="s">
        <v>102</v>
      </c>
      <c r="J30" s="196"/>
      <c r="K30" s="197"/>
      <c r="L30" s="27"/>
      <c r="M30" s="232">
        <v>2</v>
      </c>
      <c r="N30" s="220"/>
      <c r="O30" s="217" t="str">
        <f>IF(N30="","",IF(OR(N30="○",N30="―"),M30,IF(N30="△",M30/2,0)))</f>
        <v/>
      </c>
      <c r="P30" s="234" t="s">
        <v>67</v>
      </c>
      <c r="Q30" s="234"/>
      <c r="R30" s="234"/>
    </row>
    <row r="31" spans="3:26" ht="45" customHeight="1" x14ac:dyDescent="0.15">
      <c r="C31" s="23"/>
      <c r="D31" s="321"/>
      <c r="E31" s="216"/>
      <c r="F31" s="209"/>
      <c r="G31" s="210"/>
      <c r="H31" s="211"/>
      <c r="I31" s="198"/>
      <c r="J31" s="199"/>
      <c r="K31" s="200"/>
      <c r="L31" s="28"/>
      <c r="M31" s="233"/>
      <c r="N31" s="221"/>
      <c r="O31" s="218"/>
      <c r="P31" s="230"/>
      <c r="Q31" s="230"/>
      <c r="R31" s="230"/>
    </row>
    <row r="32" spans="3:26" ht="13.5" customHeight="1" x14ac:dyDescent="0.15">
      <c r="C32" s="23"/>
      <c r="D32" s="321"/>
      <c r="E32" s="215" t="s">
        <v>26</v>
      </c>
      <c r="F32" s="206">
        <v>6</v>
      </c>
      <c r="G32" s="207"/>
      <c r="H32" s="208"/>
      <c r="I32" s="195" t="s">
        <v>27</v>
      </c>
      <c r="J32" s="196"/>
      <c r="K32" s="197"/>
      <c r="L32" s="27"/>
      <c r="M32" s="201">
        <v>2</v>
      </c>
      <c r="N32" s="220"/>
      <c r="O32" s="217" t="str">
        <f>IF(N32="","",IF(OR(N32="○",N32="―"),M32,IF(N32="△",M32/2,0)))</f>
        <v/>
      </c>
      <c r="P32" s="234" t="s">
        <v>67</v>
      </c>
      <c r="Q32" s="234"/>
      <c r="R32" s="234"/>
    </row>
    <row r="33" spans="3:23" ht="30" customHeight="1" x14ac:dyDescent="0.15">
      <c r="C33" s="24"/>
      <c r="D33" s="322"/>
      <c r="E33" s="216"/>
      <c r="F33" s="209"/>
      <c r="G33" s="210"/>
      <c r="H33" s="211"/>
      <c r="I33" s="198"/>
      <c r="J33" s="199"/>
      <c r="K33" s="200"/>
      <c r="L33" s="28"/>
      <c r="M33" s="202"/>
      <c r="N33" s="221"/>
      <c r="O33" s="218"/>
      <c r="P33" s="230"/>
      <c r="Q33" s="230"/>
      <c r="R33" s="230"/>
    </row>
    <row r="34" spans="3:23" ht="13.5" customHeight="1" x14ac:dyDescent="0.15">
      <c r="C34" s="285" t="s">
        <v>268</v>
      </c>
      <c r="D34" s="250" t="s">
        <v>28</v>
      </c>
      <c r="E34" s="215" t="s">
        <v>29</v>
      </c>
      <c r="F34" s="206">
        <v>7</v>
      </c>
      <c r="G34" s="207"/>
      <c r="H34" s="208"/>
      <c r="I34" s="263" t="s">
        <v>115</v>
      </c>
      <c r="J34" s="264"/>
      <c r="K34" s="265"/>
      <c r="L34" s="27"/>
      <c r="M34" s="201">
        <v>2</v>
      </c>
      <c r="N34" s="220"/>
      <c r="O34" s="217" t="str">
        <f>IF(N34="","",IF(OR(N34="○",N34="―"),M34,IF(N34="△",M34/2,0)))</f>
        <v/>
      </c>
      <c r="P34" s="234" t="s">
        <v>68</v>
      </c>
      <c r="Q34" s="234"/>
      <c r="R34" s="234"/>
      <c r="V34" s="193"/>
      <c r="W34" s="193"/>
    </row>
    <row r="35" spans="3:23" ht="30" customHeight="1" x14ac:dyDescent="0.15">
      <c r="C35" s="286"/>
      <c r="D35" s="251"/>
      <c r="E35" s="324"/>
      <c r="F35" s="209"/>
      <c r="G35" s="210"/>
      <c r="H35" s="211"/>
      <c r="I35" s="266"/>
      <c r="J35" s="267"/>
      <c r="K35" s="268"/>
      <c r="L35" s="28"/>
      <c r="M35" s="202"/>
      <c r="N35" s="221"/>
      <c r="O35" s="218"/>
      <c r="P35" s="230"/>
      <c r="Q35" s="230"/>
      <c r="R35" s="230"/>
      <c r="V35" s="193"/>
      <c r="W35" s="193"/>
    </row>
    <row r="36" spans="3:23" ht="13.5" customHeight="1" x14ac:dyDescent="0.15">
      <c r="C36" s="23"/>
      <c r="D36" s="251"/>
      <c r="E36" s="5"/>
      <c r="F36" s="206">
        <v>8</v>
      </c>
      <c r="G36" s="207"/>
      <c r="H36" s="208"/>
      <c r="I36" s="195" t="s">
        <v>30</v>
      </c>
      <c r="J36" s="196"/>
      <c r="K36" s="197"/>
      <c r="L36" s="27"/>
      <c r="M36" s="232">
        <v>2</v>
      </c>
      <c r="N36" s="220"/>
      <c r="O36" s="217" t="str">
        <f>IF(N36="","",IF(OR(N36="○",N36="―"),M36,IF(N36="△",M36/2,0)))</f>
        <v/>
      </c>
      <c r="P36" s="234" t="s">
        <v>69</v>
      </c>
      <c r="Q36" s="234"/>
      <c r="R36" s="234"/>
    </row>
    <row r="37" spans="3:23" ht="30" customHeight="1" x14ac:dyDescent="0.15">
      <c r="C37" s="23"/>
      <c r="D37" s="251"/>
      <c r="E37" s="6"/>
      <c r="F37" s="209"/>
      <c r="G37" s="210"/>
      <c r="H37" s="211"/>
      <c r="I37" s="198"/>
      <c r="J37" s="199"/>
      <c r="K37" s="200"/>
      <c r="L37" s="28"/>
      <c r="M37" s="233"/>
      <c r="N37" s="221"/>
      <c r="O37" s="218"/>
      <c r="P37" s="230"/>
      <c r="Q37" s="230"/>
      <c r="R37" s="230"/>
    </row>
    <row r="38" spans="3:23" ht="12.75" customHeight="1" x14ac:dyDescent="0.15">
      <c r="C38" s="23"/>
      <c r="D38" s="251"/>
      <c r="E38" s="315" t="s">
        <v>31</v>
      </c>
      <c r="F38" s="206">
        <v>9</v>
      </c>
      <c r="G38" s="207"/>
      <c r="H38" s="208"/>
      <c r="I38" s="195" t="s">
        <v>116</v>
      </c>
      <c r="J38" s="196"/>
      <c r="K38" s="197"/>
      <c r="L38" s="27"/>
      <c r="M38" s="201">
        <v>2</v>
      </c>
      <c r="N38" s="220"/>
      <c r="O38" s="217" t="str">
        <f>IF(N38="","",IF(OR(N38="○",N38="―"),M38,IF(N38="△",M38/2,0)))</f>
        <v/>
      </c>
      <c r="P38" s="234" t="s">
        <v>70</v>
      </c>
      <c r="Q38" s="234"/>
      <c r="R38" s="234"/>
    </row>
    <row r="39" spans="3:23" ht="30" customHeight="1" x14ac:dyDescent="0.15">
      <c r="C39" s="23"/>
      <c r="D39" s="251"/>
      <c r="E39" s="316"/>
      <c r="F39" s="209"/>
      <c r="G39" s="210"/>
      <c r="H39" s="211"/>
      <c r="I39" s="198"/>
      <c r="J39" s="199"/>
      <c r="K39" s="200"/>
      <c r="L39" s="28"/>
      <c r="M39" s="202"/>
      <c r="N39" s="221"/>
      <c r="O39" s="218"/>
      <c r="P39" s="230"/>
      <c r="Q39" s="230"/>
      <c r="R39" s="230"/>
    </row>
    <row r="40" spans="3:23" ht="14.25" customHeight="1" x14ac:dyDescent="0.15">
      <c r="C40" s="23"/>
      <c r="D40" s="251"/>
      <c r="E40" s="5"/>
      <c r="F40" s="206">
        <v>10</v>
      </c>
      <c r="G40" s="207"/>
      <c r="H40" s="208"/>
      <c r="I40" s="195" t="s">
        <v>117</v>
      </c>
      <c r="J40" s="196"/>
      <c r="K40" s="197"/>
      <c r="L40" s="27"/>
      <c r="M40" s="201">
        <v>2</v>
      </c>
      <c r="N40" s="220"/>
      <c r="O40" s="217" t="str">
        <f>IF(N40="","",IF(OR(N40="○",N40="―"),M40,IF(N40="△",M40/2,0)))</f>
        <v/>
      </c>
      <c r="P40" s="234" t="s">
        <v>71</v>
      </c>
      <c r="Q40" s="234"/>
      <c r="R40" s="234"/>
    </row>
    <row r="41" spans="3:23" ht="30" customHeight="1" x14ac:dyDescent="0.15">
      <c r="C41" s="23"/>
      <c r="D41" s="251"/>
      <c r="E41" s="5"/>
      <c r="F41" s="209"/>
      <c r="G41" s="210"/>
      <c r="H41" s="211"/>
      <c r="I41" s="198"/>
      <c r="J41" s="199"/>
      <c r="K41" s="200"/>
      <c r="L41" s="28"/>
      <c r="M41" s="202"/>
      <c r="N41" s="221"/>
      <c r="O41" s="218"/>
      <c r="P41" s="230"/>
      <c r="Q41" s="230"/>
      <c r="R41" s="230"/>
    </row>
    <row r="42" spans="3:23" ht="13.5" customHeight="1" x14ac:dyDescent="0.15">
      <c r="C42" s="23"/>
      <c r="D42" s="251"/>
      <c r="E42" s="5"/>
      <c r="F42" s="206">
        <v>11</v>
      </c>
      <c r="G42" s="207"/>
      <c r="H42" s="208"/>
      <c r="I42" s="195" t="s">
        <v>305</v>
      </c>
      <c r="J42" s="196"/>
      <c r="K42" s="197"/>
      <c r="L42" s="27"/>
      <c r="M42" s="201">
        <v>2</v>
      </c>
      <c r="N42" s="220"/>
      <c r="O42" s="217" t="str">
        <f>IF(N42="","",IF(OR(N42="○",N42="―"),M42,IF(N42="△",M42/2,0)))</f>
        <v/>
      </c>
      <c r="P42" s="234" t="s">
        <v>304</v>
      </c>
      <c r="Q42" s="234"/>
      <c r="R42" s="234"/>
    </row>
    <row r="43" spans="3:23" ht="30" customHeight="1" x14ac:dyDescent="0.15">
      <c r="C43" s="23"/>
      <c r="D43" s="251"/>
      <c r="E43" s="6"/>
      <c r="F43" s="209"/>
      <c r="G43" s="210"/>
      <c r="H43" s="211"/>
      <c r="I43" s="198"/>
      <c r="J43" s="199"/>
      <c r="K43" s="200"/>
      <c r="L43" s="28"/>
      <c r="M43" s="202"/>
      <c r="N43" s="221"/>
      <c r="O43" s="218"/>
      <c r="P43" s="230"/>
      <c r="Q43" s="230"/>
      <c r="R43" s="230"/>
    </row>
    <row r="44" spans="3:23" ht="13.5" customHeight="1" x14ac:dyDescent="0.15">
      <c r="C44" s="23"/>
      <c r="D44" s="251"/>
      <c r="E44" s="215" t="s">
        <v>32</v>
      </c>
      <c r="F44" s="206">
        <v>12</v>
      </c>
      <c r="G44" s="207"/>
      <c r="H44" s="208"/>
      <c r="I44" s="195" t="s">
        <v>306</v>
      </c>
      <c r="J44" s="196"/>
      <c r="K44" s="197"/>
      <c r="L44" s="27"/>
      <c r="M44" s="201">
        <v>2</v>
      </c>
      <c r="N44" s="220"/>
      <c r="O44" s="217" t="str">
        <f>IF(N44="","",IF(OR(N44="○",N44="―"),M44,IF(N44="△",M44/2,0)))</f>
        <v/>
      </c>
      <c r="P44" s="234" t="s">
        <v>72</v>
      </c>
      <c r="Q44" s="234"/>
      <c r="R44" s="234"/>
    </row>
    <row r="45" spans="3:23" ht="30" customHeight="1" x14ac:dyDescent="0.15">
      <c r="C45" s="23"/>
      <c r="D45" s="251"/>
      <c r="E45" s="324"/>
      <c r="F45" s="209"/>
      <c r="G45" s="210"/>
      <c r="H45" s="211"/>
      <c r="I45" s="198"/>
      <c r="J45" s="199"/>
      <c r="K45" s="200"/>
      <c r="L45" s="28"/>
      <c r="M45" s="202"/>
      <c r="N45" s="221"/>
      <c r="O45" s="218"/>
      <c r="P45" s="230"/>
      <c r="Q45" s="230"/>
      <c r="R45" s="230"/>
    </row>
    <row r="46" spans="3:23" ht="13.5" customHeight="1" x14ac:dyDescent="0.15">
      <c r="C46" s="23"/>
      <c r="D46" s="251"/>
      <c r="E46" s="5"/>
      <c r="F46" s="206">
        <v>13</v>
      </c>
      <c r="G46" s="207"/>
      <c r="H46" s="208"/>
      <c r="I46" s="263" t="s">
        <v>307</v>
      </c>
      <c r="J46" s="264"/>
      <c r="K46" s="265"/>
      <c r="L46" s="27"/>
      <c r="M46" s="232">
        <v>2</v>
      </c>
      <c r="N46" s="220"/>
      <c r="O46" s="217" t="str">
        <f>IF(N46="","",IF(OR(N46="○",N46="―"),M46,IF(N46="△",M46/2,0)))</f>
        <v/>
      </c>
      <c r="P46" s="234" t="s">
        <v>73</v>
      </c>
      <c r="Q46" s="234"/>
      <c r="R46" s="234"/>
    </row>
    <row r="47" spans="3:23" ht="30" customHeight="1" x14ac:dyDescent="0.15">
      <c r="C47" s="23"/>
      <c r="D47" s="251"/>
      <c r="E47" s="5"/>
      <c r="F47" s="276"/>
      <c r="G47" s="277"/>
      <c r="H47" s="278"/>
      <c r="I47" s="282"/>
      <c r="J47" s="283"/>
      <c r="K47" s="284"/>
      <c r="L47" s="29"/>
      <c r="M47" s="325"/>
      <c r="N47" s="313"/>
      <c r="O47" s="219"/>
      <c r="P47" s="230"/>
      <c r="Q47" s="230"/>
      <c r="R47" s="230"/>
    </row>
    <row r="48" spans="3:23" ht="13.5" customHeight="1" x14ac:dyDescent="0.15">
      <c r="C48" s="23"/>
      <c r="D48" s="251"/>
      <c r="E48" s="5"/>
      <c r="F48" s="276"/>
      <c r="G48" s="277"/>
      <c r="H48" s="278"/>
      <c r="I48" s="282"/>
      <c r="J48" s="283"/>
      <c r="K48" s="284"/>
      <c r="L48" s="29"/>
      <c r="M48" s="325"/>
      <c r="N48" s="313"/>
      <c r="O48" s="219"/>
      <c r="P48" s="234" t="s">
        <v>74</v>
      </c>
      <c r="Q48" s="234"/>
      <c r="R48" s="234"/>
    </row>
    <row r="49" spans="3:18" ht="30" customHeight="1" x14ac:dyDescent="0.15">
      <c r="C49" s="24"/>
      <c r="D49" s="252"/>
      <c r="E49" s="5"/>
      <c r="F49" s="209"/>
      <c r="G49" s="210"/>
      <c r="H49" s="211"/>
      <c r="I49" s="266"/>
      <c r="J49" s="267"/>
      <c r="K49" s="268"/>
      <c r="L49" s="28"/>
      <c r="M49" s="233"/>
      <c r="N49" s="221"/>
      <c r="O49" s="218"/>
      <c r="P49" s="230"/>
      <c r="Q49" s="230"/>
      <c r="R49" s="230"/>
    </row>
    <row r="50" spans="3:18" ht="15" customHeight="1" x14ac:dyDescent="0.15">
      <c r="C50" s="254" t="s">
        <v>269</v>
      </c>
      <c r="D50" s="250" t="s">
        <v>33</v>
      </c>
      <c r="E50" s="315" t="s">
        <v>34</v>
      </c>
      <c r="F50" s="206">
        <v>14</v>
      </c>
      <c r="G50" s="207"/>
      <c r="H50" s="208"/>
      <c r="I50" s="195" t="s">
        <v>257</v>
      </c>
      <c r="J50" s="196"/>
      <c r="K50" s="197"/>
      <c r="L50" s="27"/>
      <c r="M50" s="317" t="s">
        <v>9</v>
      </c>
      <c r="N50" s="222"/>
      <c r="O50" s="217" t="str">
        <f>IF(N50="","",IF(N50="なし",SUM(M54:M56),0))</f>
        <v/>
      </c>
      <c r="P50" s="234" t="s">
        <v>76</v>
      </c>
      <c r="Q50" s="234"/>
      <c r="R50" s="234"/>
    </row>
    <row r="51" spans="3:18" ht="30" customHeight="1" x14ac:dyDescent="0.15">
      <c r="C51" s="269"/>
      <c r="D51" s="251"/>
      <c r="E51" s="316"/>
      <c r="F51" s="276"/>
      <c r="G51" s="277"/>
      <c r="H51" s="278"/>
      <c r="I51" s="270"/>
      <c r="J51" s="331"/>
      <c r="K51" s="271"/>
      <c r="L51" s="29"/>
      <c r="M51" s="318"/>
      <c r="N51" s="223"/>
      <c r="O51" s="219"/>
      <c r="P51" s="247"/>
      <c r="Q51" s="247"/>
      <c r="R51" s="247"/>
    </row>
    <row r="52" spans="3:18" ht="13.5" customHeight="1" x14ac:dyDescent="0.15">
      <c r="C52" s="23"/>
      <c r="D52" s="251"/>
      <c r="E52" s="7"/>
      <c r="F52" s="276"/>
      <c r="G52" s="277"/>
      <c r="H52" s="278"/>
      <c r="I52" s="270"/>
      <c r="J52" s="331"/>
      <c r="K52" s="271"/>
      <c r="L52" s="29"/>
      <c r="M52" s="318"/>
      <c r="N52" s="223"/>
      <c r="O52" s="219"/>
      <c r="P52" s="234" t="s">
        <v>75</v>
      </c>
      <c r="Q52" s="234"/>
      <c r="R52" s="234"/>
    </row>
    <row r="53" spans="3:18" ht="30" customHeight="1" x14ac:dyDescent="0.15">
      <c r="C53" s="23"/>
      <c r="D53" s="251"/>
      <c r="E53" s="7"/>
      <c r="F53" s="276"/>
      <c r="G53" s="277"/>
      <c r="H53" s="278"/>
      <c r="I53" s="198"/>
      <c r="J53" s="199"/>
      <c r="K53" s="200"/>
      <c r="L53" s="28"/>
      <c r="M53" s="319"/>
      <c r="N53" s="224"/>
      <c r="O53" s="218"/>
      <c r="P53" s="247"/>
      <c r="Q53" s="247"/>
      <c r="R53" s="247"/>
    </row>
    <row r="54" spans="3:18" ht="13.5" customHeight="1" x14ac:dyDescent="0.15">
      <c r="C54" s="23"/>
      <c r="D54" s="251"/>
      <c r="E54" s="5"/>
      <c r="F54" s="8"/>
      <c r="G54" s="235" t="s">
        <v>35</v>
      </c>
      <c r="H54" s="236"/>
      <c r="I54" s="195" t="s">
        <v>118</v>
      </c>
      <c r="J54" s="196"/>
      <c r="K54" s="197"/>
      <c r="L54" s="27"/>
      <c r="M54" s="203">
        <v>2</v>
      </c>
      <c r="N54" s="220"/>
      <c r="O54" s="217" t="str">
        <f>IF(N54="","",IF(N$50="なし",0,IF(OR(N54="○",N54="―"),M54,IF(N54="△",M54/2,0))))</f>
        <v/>
      </c>
      <c r="P54" s="234" t="s">
        <v>77</v>
      </c>
      <c r="Q54" s="234"/>
      <c r="R54" s="234"/>
    </row>
    <row r="55" spans="3:18" ht="30" customHeight="1" x14ac:dyDescent="0.15">
      <c r="C55" s="23"/>
      <c r="D55" s="251"/>
      <c r="E55" s="5"/>
      <c r="F55" s="8"/>
      <c r="G55" s="237"/>
      <c r="H55" s="238"/>
      <c r="I55" s="198"/>
      <c r="J55" s="199"/>
      <c r="K55" s="200"/>
      <c r="L55" s="28"/>
      <c r="M55" s="204"/>
      <c r="N55" s="221"/>
      <c r="O55" s="218"/>
      <c r="P55" s="247"/>
      <c r="Q55" s="247"/>
      <c r="R55" s="247"/>
    </row>
    <row r="56" spans="3:18" ht="13.5" customHeight="1" x14ac:dyDescent="0.15">
      <c r="C56" s="23"/>
      <c r="D56" s="251"/>
      <c r="E56" s="5"/>
      <c r="F56" s="9"/>
      <c r="G56" s="235" t="s">
        <v>36</v>
      </c>
      <c r="H56" s="236"/>
      <c r="I56" s="263" t="s">
        <v>107</v>
      </c>
      <c r="J56" s="264"/>
      <c r="K56" s="265"/>
      <c r="L56" s="27"/>
      <c r="M56" s="203">
        <v>2</v>
      </c>
      <c r="N56" s="220"/>
      <c r="O56" s="217" t="str">
        <f>IF(N56="","",IF(N$50="なし",0,IF(OR(N56="○",N56="―"),M56,IF(N56="△",M56/2,0))))</f>
        <v/>
      </c>
      <c r="P56" s="234" t="s">
        <v>73</v>
      </c>
      <c r="Q56" s="234"/>
      <c r="R56" s="234"/>
    </row>
    <row r="57" spans="3:18" ht="24.95" customHeight="1" x14ac:dyDescent="0.15">
      <c r="C57" s="23"/>
      <c r="D57" s="251"/>
      <c r="E57" s="5"/>
      <c r="F57" s="9"/>
      <c r="G57" s="256"/>
      <c r="H57" s="279"/>
      <c r="I57" s="282"/>
      <c r="J57" s="283"/>
      <c r="K57" s="284"/>
      <c r="L57" s="29"/>
      <c r="M57" s="314"/>
      <c r="N57" s="313"/>
      <c r="O57" s="219"/>
      <c r="P57" s="247"/>
      <c r="Q57" s="247"/>
      <c r="R57" s="247"/>
    </row>
    <row r="58" spans="3:18" ht="13.5" customHeight="1" x14ac:dyDescent="0.15">
      <c r="C58" s="23"/>
      <c r="D58" s="251"/>
      <c r="E58" s="5"/>
      <c r="F58" s="9"/>
      <c r="G58" s="256"/>
      <c r="H58" s="279"/>
      <c r="I58" s="282"/>
      <c r="J58" s="283"/>
      <c r="K58" s="284"/>
      <c r="L58" s="29"/>
      <c r="M58" s="314"/>
      <c r="N58" s="313"/>
      <c r="O58" s="219"/>
      <c r="P58" s="234" t="s">
        <v>78</v>
      </c>
      <c r="Q58" s="234"/>
      <c r="R58" s="234"/>
    </row>
    <row r="59" spans="3:18" ht="24.95" customHeight="1" x14ac:dyDescent="0.15">
      <c r="C59" s="24"/>
      <c r="D59" s="252"/>
      <c r="E59" s="6"/>
      <c r="F59" s="10"/>
      <c r="G59" s="237"/>
      <c r="H59" s="238"/>
      <c r="I59" s="266"/>
      <c r="J59" s="267"/>
      <c r="K59" s="268"/>
      <c r="L59" s="28"/>
      <c r="M59" s="204"/>
      <c r="N59" s="221"/>
      <c r="O59" s="218"/>
      <c r="P59" s="247"/>
      <c r="Q59" s="247"/>
      <c r="R59" s="247"/>
    </row>
    <row r="60" spans="3:18" ht="13.5" customHeight="1" x14ac:dyDescent="0.15">
      <c r="C60" s="285" t="s">
        <v>98</v>
      </c>
      <c r="D60" s="250" t="s">
        <v>33</v>
      </c>
      <c r="E60" s="315" t="s">
        <v>37</v>
      </c>
      <c r="F60" s="206">
        <v>15</v>
      </c>
      <c r="G60" s="207"/>
      <c r="H60" s="208"/>
      <c r="I60" s="195" t="s">
        <v>119</v>
      </c>
      <c r="J60" s="196"/>
      <c r="K60" s="197"/>
      <c r="L60" s="27"/>
      <c r="M60" s="201">
        <v>2</v>
      </c>
      <c r="N60" s="220"/>
      <c r="O60" s="217" t="str">
        <f>IF(N60="","",IF(OR(N60="○",N60="―"),M60,IF(N60="△",M60/2,0)))</f>
        <v/>
      </c>
      <c r="P60" s="234" t="s">
        <v>108</v>
      </c>
      <c r="Q60" s="234"/>
      <c r="R60" s="234"/>
    </row>
    <row r="61" spans="3:18" ht="42" customHeight="1" x14ac:dyDescent="0.15">
      <c r="C61" s="286"/>
      <c r="D61" s="251"/>
      <c r="E61" s="316"/>
      <c r="F61" s="209"/>
      <c r="G61" s="210"/>
      <c r="H61" s="211"/>
      <c r="I61" s="198"/>
      <c r="J61" s="199"/>
      <c r="K61" s="200"/>
      <c r="L61" s="28"/>
      <c r="M61" s="202"/>
      <c r="N61" s="221"/>
      <c r="O61" s="218"/>
      <c r="P61" s="247"/>
      <c r="Q61" s="247"/>
      <c r="R61" s="247"/>
    </row>
    <row r="62" spans="3:18" ht="13.5" customHeight="1" x14ac:dyDescent="0.15">
      <c r="C62" s="23"/>
      <c r="D62" s="251"/>
      <c r="E62" s="5"/>
      <c r="F62" s="206">
        <v>16</v>
      </c>
      <c r="G62" s="207"/>
      <c r="H62" s="208"/>
      <c r="I62" s="195" t="s">
        <v>308</v>
      </c>
      <c r="J62" s="196"/>
      <c r="K62" s="197"/>
      <c r="L62" s="27"/>
      <c r="M62" s="307" t="s">
        <v>38</v>
      </c>
      <c r="N62" s="222"/>
      <c r="O62" s="217" t="str">
        <f>IF(N62="","",IF(N62="なし",SUM(M66:M76),0))</f>
        <v/>
      </c>
      <c r="P62" s="234" t="s">
        <v>80</v>
      </c>
      <c r="Q62" s="234"/>
      <c r="R62" s="234"/>
    </row>
    <row r="63" spans="3:18" ht="20.25" customHeight="1" x14ac:dyDescent="0.15">
      <c r="C63" s="23"/>
      <c r="D63" s="251"/>
      <c r="E63" s="5"/>
      <c r="F63" s="276"/>
      <c r="G63" s="277"/>
      <c r="H63" s="278"/>
      <c r="I63" s="270"/>
      <c r="J63" s="331"/>
      <c r="K63" s="271"/>
      <c r="L63" s="29"/>
      <c r="M63" s="308"/>
      <c r="N63" s="223"/>
      <c r="O63" s="219"/>
      <c r="P63" s="230"/>
      <c r="Q63" s="230"/>
      <c r="R63" s="230"/>
    </row>
    <row r="64" spans="3:18" ht="13.5" customHeight="1" x14ac:dyDescent="0.15">
      <c r="C64" s="23"/>
      <c r="D64" s="251"/>
      <c r="E64" s="5"/>
      <c r="F64" s="276"/>
      <c r="G64" s="277"/>
      <c r="H64" s="278"/>
      <c r="I64" s="270"/>
      <c r="J64" s="331"/>
      <c r="K64" s="271"/>
      <c r="L64" s="29"/>
      <c r="M64" s="308"/>
      <c r="N64" s="223"/>
      <c r="O64" s="219"/>
      <c r="P64" s="234" t="s">
        <v>79</v>
      </c>
      <c r="Q64" s="234"/>
      <c r="R64" s="234"/>
    </row>
    <row r="65" spans="3:18" ht="20.25" customHeight="1" x14ac:dyDescent="0.15">
      <c r="C65" s="23"/>
      <c r="D65" s="251"/>
      <c r="E65" s="5"/>
      <c r="F65" s="276"/>
      <c r="G65" s="277"/>
      <c r="H65" s="278"/>
      <c r="I65" s="198"/>
      <c r="J65" s="199"/>
      <c r="K65" s="200"/>
      <c r="L65" s="28"/>
      <c r="M65" s="309"/>
      <c r="N65" s="224"/>
      <c r="O65" s="218"/>
      <c r="P65" s="230"/>
      <c r="Q65" s="230"/>
      <c r="R65" s="230"/>
    </row>
    <row r="66" spans="3:18" ht="13.5" customHeight="1" x14ac:dyDescent="0.15">
      <c r="C66" s="23"/>
      <c r="D66" s="251"/>
      <c r="E66" s="5"/>
      <c r="F66" s="253"/>
      <c r="G66" s="235" t="s">
        <v>261</v>
      </c>
      <c r="H66" s="236"/>
      <c r="I66" s="195" t="s">
        <v>59</v>
      </c>
      <c r="J66" s="196"/>
      <c r="K66" s="197"/>
      <c r="L66" s="27"/>
      <c r="M66" s="298">
        <v>2</v>
      </c>
      <c r="N66" s="220"/>
      <c r="O66" s="217" t="str">
        <f>IF(N66="","",IF(N$62="なし",0,IF(OR(N66="○",N66="―"),M66,IF(N66="△",M66/2,0))))</f>
        <v/>
      </c>
      <c r="P66" s="234" t="s">
        <v>81</v>
      </c>
      <c r="Q66" s="234"/>
      <c r="R66" s="234"/>
    </row>
    <row r="67" spans="3:18" ht="30" customHeight="1" x14ac:dyDescent="0.15">
      <c r="C67" s="23"/>
      <c r="D67" s="251"/>
      <c r="E67" s="5"/>
      <c r="F67" s="253"/>
      <c r="G67" s="237"/>
      <c r="H67" s="238"/>
      <c r="I67" s="198"/>
      <c r="J67" s="199"/>
      <c r="K67" s="200"/>
      <c r="L67" s="28"/>
      <c r="M67" s="299"/>
      <c r="N67" s="221"/>
      <c r="O67" s="218"/>
      <c r="P67" s="230"/>
      <c r="Q67" s="230"/>
      <c r="R67" s="230"/>
    </row>
    <row r="68" spans="3:18" ht="13.5" customHeight="1" x14ac:dyDescent="0.15">
      <c r="C68" s="23"/>
      <c r="D68" s="251"/>
      <c r="E68" s="5"/>
      <c r="F68" s="253"/>
      <c r="G68" s="235" t="s">
        <v>36</v>
      </c>
      <c r="H68" s="236"/>
      <c r="I68" s="195" t="s">
        <v>60</v>
      </c>
      <c r="J68" s="196"/>
      <c r="K68" s="197"/>
      <c r="L68" s="27"/>
      <c r="M68" s="298">
        <v>2</v>
      </c>
      <c r="N68" s="220"/>
      <c r="O68" s="217" t="str">
        <f>IF(N68="","",IF(N$62="なし",0,IF(OR(N68="○",N68="―"),M68,IF(N68="△",M68/2,0))))</f>
        <v/>
      </c>
      <c r="P68" s="234" t="s">
        <v>113</v>
      </c>
      <c r="Q68" s="234"/>
      <c r="R68" s="234"/>
    </row>
    <row r="69" spans="3:18" ht="30" customHeight="1" x14ac:dyDescent="0.15">
      <c r="C69" s="23"/>
      <c r="D69" s="251"/>
      <c r="E69" s="5"/>
      <c r="F69" s="253"/>
      <c r="G69" s="237"/>
      <c r="H69" s="238"/>
      <c r="I69" s="198"/>
      <c r="J69" s="199"/>
      <c r="K69" s="200"/>
      <c r="L69" s="28"/>
      <c r="M69" s="299"/>
      <c r="N69" s="221"/>
      <c r="O69" s="218"/>
      <c r="P69" s="230"/>
      <c r="Q69" s="230"/>
      <c r="R69" s="230"/>
    </row>
    <row r="70" spans="3:18" ht="13.5" customHeight="1" x14ac:dyDescent="0.15">
      <c r="C70" s="23"/>
      <c r="D70" s="251"/>
      <c r="E70" s="5"/>
      <c r="F70" s="253"/>
      <c r="G70" s="235" t="s">
        <v>40</v>
      </c>
      <c r="H70" s="236"/>
      <c r="I70" s="195" t="s">
        <v>41</v>
      </c>
      <c r="J70" s="196"/>
      <c r="K70" s="197"/>
      <c r="L70" s="27"/>
      <c r="M70" s="300" t="s">
        <v>9</v>
      </c>
      <c r="N70" s="222"/>
      <c r="O70" s="217" t="str">
        <f>IF(N70="","",IF(AND(N62="あり",N70="なし"),SUM(M72:M76),0))</f>
        <v/>
      </c>
      <c r="P70" s="234" t="s">
        <v>114</v>
      </c>
      <c r="Q70" s="234"/>
      <c r="R70" s="234"/>
    </row>
    <row r="71" spans="3:18" ht="30" customHeight="1" x14ac:dyDescent="0.15">
      <c r="C71" s="23"/>
      <c r="D71" s="251"/>
      <c r="E71" s="5"/>
      <c r="F71" s="253"/>
      <c r="G71" s="256"/>
      <c r="H71" s="238"/>
      <c r="I71" s="198"/>
      <c r="J71" s="199"/>
      <c r="K71" s="200"/>
      <c r="L71" s="28"/>
      <c r="M71" s="301"/>
      <c r="N71" s="224"/>
      <c r="O71" s="218"/>
      <c r="P71" s="230"/>
      <c r="Q71" s="230"/>
      <c r="R71" s="230"/>
    </row>
    <row r="72" spans="3:18" ht="13.5" customHeight="1" x14ac:dyDescent="0.15">
      <c r="C72" s="23"/>
      <c r="D72" s="251"/>
      <c r="E72" s="5"/>
      <c r="F72" s="253"/>
      <c r="G72" s="253"/>
      <c r="H72" s="257" t="s">
        <v>263</v>
      </c>
      <c r="I72" s="195" t="s">
        <v>61</v>
      </c>
      <c r="J72" s="196"/>
      <c r="K72" s="197"/>
      <c r="L72" s="27"/>
      <c r="M72" s="225">
        <v>2</v>
      </c>
      <c r="N72" s="220"/>
      <c r="O72" s="217" t="str">
        <f>IF(N72="","",IF(N$62="なし",0,IF(N$70="なし",0,IF(OR(N72="○",N72="―"),M72,IF(N72="△",M72/2,0)))))</f>
        <v/>
      </c>
      <c r="P72" s="234" t="s">
        <v>82</v>
      </c>
      <c r="Q72" s="234"/>
      <c r="R72" s="234"/>
    </row>
    <row r="73" spans="3:18" ht="30" customHeight="1" x14ac:dyDescent="0.15">
      <c r="C73" s="23"/>
      <c r="D73" s="251"/>
      <c r="E73" s="5"/>
      <c r="F73" s="253"/>
      <c r="G73" s="253"/>
      <c r="H73" s="258"/>
      <c r="I73" s="198"/>
      <c r="J73" s="199"/>
      <c r="K73" s="200"/>
      <c r="L73" s="28"/>
      <c r="M73" s="226"/>
      <c r="N73" s="221"/>
      <c r="O73" s="218"/>
      <c r="P73" s="230"/>
      <c r="Q73" s="230"/>
      <c r="R73" s="230"/>
    </row>
    <row r="74" spans="3:18" ht="13.5" customHeight="1" x14ac:dyDescent="0.15">
      <c r="C74" s="23"/>
      <c r="D74" s="251"/>
      <c r="E74" s="5"/>
      <c r="F74" s="253"/>
      <c r="G74" s="253"/>
      <c r="H74" s="257" t="s">
        <v>42</v>
      </c>
      <c r="I74" s="195" t="s">
        <v>273</v>
      </c>
      <c r="J74" s="196"/>
      <c r="K74" s="197"/>
      <c r="L74" s="27"/>
      <c r="M74" s="225">
        <v>2</v>
      </c>
      <c r="N74" s="220"/>
      <c r="O74" s="217" t="str">
        <f>IF(N74="","",IF(N$62="なし",0,IF(N$70="なし",0,IF(OR(N74="○",N74="―"),M74,IF(N74="△",M74/2,0)))))</f>
        <v/>
      </c>
      <c r="P74" s="234" t="s">
        <v>83</v>
      </c>
      <c r="Q74" s="234"/>
      <c r="R74" s="234"/>
    </row>
    <row r="75" spans="3:18" ht="30" customHeight="1" x14ac:dyDescent="0.15">
      <c r="C75" s="23"/>
      <c r="D75" s="251"/>
      <c r="E75" s="5"/>
      <c r="F75" s="253"/>
      <c r="G75" s="253"/>
      <c r="H75" s="258"/>
      <c r="I75" s="198"/>
      <c r="J75" s="199"/>
      <c r="K75" s="200"/>
      <c r="L75" s="28"/>
      <c r="M75" s="226"/>
      <c r="N75" s="221"/>
      <c r="O75" s="218"/>
      <c r="P75" s="230"/>
      <c r="Q75" s="230"/>
      <c r="R75" s="230"/>
    </row>
    <row r="76" spans="3:18" ht="13.5" customHeight="1" x14ac:dyDescent="0.15">
      <c r="C76" s="23"/>
      <c r="D76" s="251"/>
      <c r="E76" s="5"/>
      <c r="F76" s="253"/>
      <c r="G76" s="253"/>
      <c r="H76" s="257" t="s">
        <v>262</v>
      </c>
      <c r="I76" s="195" t="s">
        <v>62</v>
      </c>
      <c r="J76" s="196"/>
      <c r="K76" s="197"/>
      <c r="L76" s="27"/>
      <c r="M76" s="225">
        <v>2</v>
      </c>
      <c r="N76" s="220"/>
      <c r="O76" s="217" t="str">
        <f>IF(N76="","",IF(N$62="なし",0,IF(N$70="なし",0,IF(OR(N76="○",N76="―"),M76,IF(N76="△",M76/2,0)))))</f>
        <v/>
      </c>
      <c r="P76" s="234" t="s">
        <v>84</v>
      </c>
      <c r="Q76" s="234"/>
      <c r="R76" s="234"/>
    </row>
    <row r="77" spans="3:18" ht="30" customHeight="1" x14ac:dyDescent="0.15">
      <c r="C77" s="23"/>
      <c r="D77" s="251"/>
      <c r="E77" s="5"/>
      <c r="F77" s="258"/>
      <c r="G77" s="253"/>
      <c r="H77" s="258"/>
      <c r="I77" s="198"/>
      <c r="J77" s="199"/>
      <c r="K77" s="200"/>
      <c r="L77" s="28"/>
      <c r="M77" s="226"/>
      <c r="N77" s="221"/>
      <c r="O77" s="218"/>
      <c r="P77" s="230"/>
      <c r="Q77" s="230"/>
      <c r="R77" s="230"/>
    </row>
    <row r="78" spans="3:18" ht="15" customHeight="1" x14ac:dyDescent="0.15">
      <c r="C78" s="95"/>
      <c r="D78" s="251"/>
      <c r="E78" s="5"/>
      <c r="F78" s="287">
        <v>17</v>
      </c>
      <c r="G78" s="288"/>
      <c r="H78" s="289"/>
      <c r="I78" s="241" t="s">
        <v>278</v>
      </c>
      <c r="J78" s="242"/>
      <c r="K78" s="243"/>
      <c r="L78" s="29"/>
      <c r="M78" s="239" t="s">
        <v>260</v>
      </c>
      <c r="N78" s="222"/>
      <c r="O78" s="217" t="str">
        <f>IF(N78="","",IF(N78="なし",M80,0))</f>
        <v/>
      </c>
      <c r="P78" s="234" t="s">
        <v>114</v>
      </c>
      <c r="Q78" s="234"/>
      <c r="R78" s="234"/>
    </row>
    <row r="79" spans="3:18" ht="42" customHeight="1" x14ac:dyDescent="0.15">
      <c r="C79" s="95"/>
      <c r="D79" s="251"/>
      <c r="E79" s="5"/>
      <c r="F79" s="290"/>
      <c r="G79" s="291"/>
      <c r="H79" s="292"/>
      <c r="I79" s="244"/>
      <c r="J79" s="245"/>
      <c r="K79" s="246"/>
      <c r="L79" s="29"/>
      <c r="M79" s="240"/>
      <c r="N79" s="224"/>
      <c r="O79" s="218"/>
      <c r="P79" s="230"/>
      <c r="Q79" s="230"/>
      <c r="R79" s="230"/>
    </row>
    <row r="80" spans="3:18" ht="15" customHeight="1" x14ac:dyDescent="0.15">
      <c r="C80" s="95"/>
      <c r="D80" s="251"/>
      <c r="E80" s="5"/>
      <c r="F80" s="104"/>
      <c r="G80" s="235" t="s">
        <v>39</v>
      </c>
      <c r="H80" s="236"/>
      <c r="I80" s="241" t="s">
        <v>277</v>
      </c>
      <c r="J80" s="242"/>
      <c r="K80" s="243"/>
      <c r="L80" s="27"/>
      <c r="M80" s="227">
        <v>2</v>
      </c>
      <c r="N80" s="220"/>
      <c r="O80" s="217" t="str">
        <f>IF(N80="","",IF(N$78="なし",0,IF(N$78="なし",0,IF(OR(N80="○",N80="―"),M80,IF(N80="△",M80/2,0)))))</f>
        <v/>
      </c>
      <c r="P80" s="234" t="s">
        <v>318</v>
      </c>
      <c r="Q80" s="234"/>
      <c r="R80" s="234"/>
    </row>
    <row r="81" spans="3:18" ht="30" customHeight="1" x14ac:dyDescent="0.15">
      <c r="C81" s="95"/>
      <c r="D81" s="251"/>
      <c r="E81" s="5"/>
      <c r="F81" s="104"/>
      <c r="G81" s="237"/>
      <c r="H81" s="238"/>
      <c r="I81" s="244"/>
      <c r="J81" s="245"/>
      <c r="K81" s="246"/>
      <c r="L81" s="28"/>
      <c r="M81" s="228"/>
      <c r="N81" s="221"/>
      <c r="O81" s="218"/>
      <c r="P81" s="230"/>
      <c r="Q81" s="230"/>
      <c r="R81" s="230"/>
    </row>
    <row r="82" spans="3:18" ht="13.5" customHeight="1" x14ac:dyDescent="0.15">
      <c r="C82" s="23"/>
      <c r="D82" s="251"/>
      <c r="E82" s="5"/>
      <c r="F82" s="206">
        <v>18</v>
      </c>
      <c r="G82" s="207"/>
      <c r="H82" s="208"/>
      <c r="I82" s="195" t="s">
        <v>309</v>
      </c>
      <c r="J82" s="196"/>
      <c r="K82" s="197"/>
      <c r="L82" s="27"/>
      <c r="M82" s="280" t="s">
        <v>9</v>
      </c>
      <c r="N82" s="222"/>
      <c r="O82" s="217" t="str">
        <f>IF(N82="","",IF(N82="なし",SUM(M84:M87),0))</f>
        <v/>
      </c>
      <c r="P82" s="234" t="s">
        <v>109</v>
      </c>
      <c r="Q82" s="234"/>
      <c r="R82" s="234"/>
    </row>
    <row r="83" spans="3:18" ht="24.95" customHeight="1" x14ac:dyDescent="0.15">
      <c r="C83" s="23"/>
      <c r="D83" s="251"/>
      <c r="E83" s="5"/>
      <c r="F83" s="276"/>
      <c r="G83" s="277"/>
      <c r="H83" s="278"/>
      <c r="I83" s="198"/>
      <c r="J83" s="199"/>
      <c r="K83" s="200"/>
      <c r="L83" s="28"/>
      <c r="M83" s="281"/>
      <c r="N83" s="224"/>
      <c r="O83" s="218"/>
      <c r="P83" s="230"/>
      <c r="Q83" s="230"/>
      <c r="R83" s="230"/>
    </row>
    <row r="84" spans="3:18" ht="13.5" customHeight="1" x14ac:dyDescent="0.15">
      <c r="C84" s="23"/>
      <c r="D84" s="251"/>
      <c r="E84" s="5"/>
      <c r="F84" s="8"/>
      <c r="G84" s="235" t="s">
        <v>35</v>
      </c>
      <c r="H84" s="236"/>
      <c r="I84" s="263" t="s">
        <v>271</v>
      </c>
      <c r="J84" s="264"/>
      <c r="K84" s="265"/>
      <c r="L84" s="27"/>
      <c r="M84" s="293">
        <v>2</v>
      </c>
      <c r="N84" s="220"/>
      <c r="O84" s="217" t="str">
        <f>IF(N84="","",IF(N$82="なし",0,IF(N$82="なし",0,IF(OR(N84="○",N84="―"),M84,IF(N84="△",M84/2,0)))))</f>
        <v/>
      </c>
      <c r="P84" s="234" t="s">
        <v>85</v>
      </c>
      <c r="Q84" s="234"/>
      <c r="R84" s="234"/>
    </row>
    <row r="85" spans="3:18" ht="24.95" customHeight="1" x14ac:dyDescent="0.15">
      <c r="C85" s="23"/>
      <c r="D85" s="251"/>
      <c r="E85" s="5"/>
      <c r="F85" s="8"/>
      <c r="G85" s="256"/>
      <c r="H85" s="279"/>
      <c r="I85" s="282"/>
      <c r="J85" s="283"/>
      <c r="K85" s="284"/>
      <c r="L85" s="29"/>
      <c r="M85" s="294"/>
      <c r="N85" s="313"/>
      <c r="O85" s="219"/>
      <c r="P85" s="230"/>
      <c r="Q85" s="230"/>
      <c r="R85" s="230"/>
    </row>
    <row r="86" spans="3:18" ht="13.5" customHeight="1" x14ac:dyDescent="0.15">
      <c r="C86" s="23"/>
      <c r="D86" s="251"/>
      <c r="E86" s="5"/>
      <c r="F86" s="8"/>
      <c r="G86" s="256"/>
      <c r="H86" s="279"/>
      <c r="I86" s="282"/>
      <c r="J86" s="283"/>
      <c r="K86" s="284"/>
      <c r="L86" s="29"/>
      <c r="M86" s="294"/>
      <c r="N86" s="313"/>
      <c r="O86" s="219" t="str">
        <f t="shared" ref="O86" si="0">IF(N86="","",IF(N$78="なし",0,IF(N$78="なし",0,IF(OR(N86="○",N86="―"),M86,IF(N86="△",M86/2,0)))))</f>
        <v/>
      </c>
      <c r="P86" s="234" t="s">
        <v>272</v>
      </c>
      <c r="Q86" s="234"/>
      <c r="R86" s="234"/>
    </row>
    <row r="87" spans="3:18" ht="24.95" customHeight="1" x14ac:dyDescent="0.15">
      <c r="C87" s="23"/>
      <c r="D87" s="252"/>
      <c r="E87" s="5"/>
      <c r="F87" s="8"/>
      <c r="G87" s="237"/>
      <c r="H87" s="238"/>
      <c r="I87" s="266"/>
      <c r="J87" s="267"/>
      <c r="K87" s="268"/>
      <c r="L87" s="28"/>
      <c r="M87" s="295"/>
      <c r="N87" s="221"/>
      <c r="O87" s="218"/>
      <c r="P87" s="230"/>
      <c r="Q87" s="230"/>
      <c r="R87" s="230"/>
    </row>
    <row r="88" spans="3:18" ht="13.5" customHeight="1" x14ac:dyDescent="0.15">
      <c r="C88" s="254" t="s">
        <v>220</v>
      </c>
      <c r="D88" s="272" t="s">
        <v>44</v>
      </c>
      <c r="E88" s="273"/>
      <c r="F88" s="206">
        <v>19</v>
      </c>
      <c r="G88" s="207"/>
      <c r="H88" s="208"/>
      <c r="I88" s="195" t="s">
        <v>127</v>
      </c>
      <c r="J88" s="196"/>
      <c r="K88" s="197"/>
      <c r="L88" s="27"/>
      <c r="M88" s="201">
        <v>2</v>
      </c>
      <c r="N88" s="220"/>
      <c r="O88" s="217" t="str">
        <f>IF(N88="","",IF(OR(N88="○",N88="―"),M88,IF(N88="△",M88/2,0)))</f>
        <v/>
      </c>
      <c r="P88" s="234" t="s">
        <v>86</v>
      </c>
      <c r="Q88" s="234"/>
      <c r="R88" s="234"/>
    </row>
    <row r="89" spans="3:18" ht="30" customHeight="1" x14ac:dyDescent="0.15">
      <c r="C89" s="255"/>
      <c r="D89" s="274"/>
      <c r="E89" s="275"/>
      <c r="F89" s="209"/>
      <c r="G89" s="210"/>
      <c r="H89" s="211"/>
      <c r="I89" s="198"/>
      <c r="J89" s="199"/>
      <c r="K89" s="200"/>
      <c r="L89" s="28"/>
      <c r="M89" s="202"/>
      <c r="N89" s="221"/>
      <c r="O89" s="218"/>
      <c r="P89" s="230"/>
      <c r="Q89" s="230"/>
      <c r="R89" s="230"/>
    </row>
    <row r="90" spans="3:18" ht="13.5" customHeight="1" x14ac:dyDescent="0.15">
      <c r="C90" s="254" t="s">
        <v>99</v>
      </c>
      <c r="D90" s="195" t="s">
        <v>45</v>
      </c>
      <c r="E90" s="197"/>
      <c r="F90" s="206">
        <v>20</v>
      </c>
      <c r="G90" s="207"/>
      <c r="H90" s="208"/>
      <c r="I90" s="195" t="s">
        <v>128</v>
      </c>
      <c r="J90" s="196"/>
      <c r="K90" s="197"/>
      <c r="L90" s="27"/>
      <c r="M90" s="302" t="s">
        <v>9</v>
      </c>
      <c r="N90" s="222"/>
      <c r="O90" s="217" t="str">
        <f>IF(N90="","",IF(N90="なし",SUM(M92),0))</f>
        <v/>
      </c>
      <c r="P90" s="234" t="s">
        <v>87</v>
      </c>
      <c r="Q90" s="234"/>
      <c r="R90" s="234"/>
    </row>
    <row r="91" spans="3:18" ht="30" customHeight="1" x14ac:dyDescent="0.15">
      <c r="C91" s="269"/>
      <c r="D91" s="270"/>
      <c r="E91" s="271"/>
      <c r="F91" s="276"/>
      <c r="G91" s="277"/>
      <c r="H91" s="278"/>
      <c r="I91" s="198"/>
      <c r="J91" s="199"/>
      <c r="K91" s="200"/>
      <c r="L91" s="28"/>
      <c r="M91" s="303"/>
      <c r="N91" s="224"/>
      <c r="O91" s="218"/>
      <c r="P91" s="230"/>
      <c r="Q91" s="230"/>
      <c r="R91" s="230"/>
    </row>
    <row r="92" spans="3:18" ht="13.5" customHeight="1" x14ac:dyDescent="0.15">
      <c r="C92" s="23"/>
      <c r="D92" s="12"/>
      <c r="E92" s="13"/>
      <c r="F92" s="8"/>
      <c r="G92" s="235" t="s">
        <v>35</v>
      </c>
      <c r="H92" s="236"/>
      <c r="I92" s="195" t="s">
        <v>129</v>
      </c>
      <c r="J92" s="196"/>
      <c r="K92" s="197"/>
      <c r="L92" s="27"/>
      <c r="M92" s="296">
        <v>2</v>
      </c>
      <c r="N92" s="220"/>
      <c r="O92" s="217" t="str">
        <f>IF(N92="","",IF(N$90="なし",0,IF(OR(N92="○",N92="―"),M92,IF(N92="△",M92/2,0))))</f>
        <v/>
      </c>
      <c r="P92" s="234" t="s">
        <v>83</v>
      </c>
      <c r="Q92" s="234"/>
      <c r="R92" s="234"/>
    </row>
    <row r="93" spans="3:18" ht="30" customHeight="1" x14ac:dyDescent="0.15">
      <c r="C93" s="24"/>
      <c r="D93" s="14"/>
      <c r="E93" s="15"/>
      <c r="F93" s="11"/>
      <c r="G93" s="237"/>
      <c r="H93" s="238"/>
      <c r="I93" s="198"/>
      <c r="J93" s="199"/>
      <c r="K93" s="200"/>
      <c r="L93" s="28"/>
      <c r="M93" s="297"/>
      <c r="N93" s="221"/>
      <c r="O93" s="218"/>
      <c r="P93" s="230"/>
      <c r="Q93" s="230"/>
      <c r="R93" s="230"/>
    </row>
    <row r="94" spans="3:18" ht="13.5" customHeight="1" x14ac:dyDescent="0.15">
      <c r="C94" s="254" t="s">
        <v>282</v>
      </c>
      <c r="D94" s="195" t="s">
        <v>46</v>
      </c>
      <c r="E94" s="197"/>
      <c r="F94" s="206">
        <v>21</v>
      </c>
      <c r="G94" s="207"/>
      <c r="H94" s="208"/>
      <c r="I94" s="195" t="s">
        <v>47</v>
      </c>
      <c r="J94" s="196"/>
      <c r="K94" s="197"/>
      <c r="L94" s="27"/>
      <c r="M94" s="201">
        <v>2</v>
      </c>
      <c r="N94" s="220"/>
      <c r="O94" s="217" t="str">
        <f>IF(N94="","",IF(OR(N94="○",N94="―"),M94,IF(N94="△",M94/2,0)))</f>
        <v/>
      </c>
      <c r="P94" s="234" t="s">
        <v>88</v>
      </c>
      <c r="Q94" s="234"/>
      <c r="R94" s="234"/>
    </row>
    <row r="95" spans="3:18" ht="30" customHeight="1" x14ac:dyDescent="0.15">
      <c r="C95" s="255"/>
      <c r="D95" s="198"/>
      <c r="E95" s="200"/>
      <c r="F95" s="209"/>
      <c r="G95" s="210"/>
      <c r="H95" s="211"/>
      <c r="I95" s="198"/>
      <c r="J95" s="199"/>
      <c r="K95" s="200"/>
      <c r="L95" s="28"/>
      <c r="M95" s="202"/>
      <c r="N95" s="221"/>
      <c r="O95" s="218"/>
      <c r="P95" s="230"/>
      <c r="Q95" s="230"/>
      <c r="R95" s="230"/>
    </row>
    <row r="96" spans="3:18" ht="13.5" customHeight="1" x14ac:dyDescent="0.15">
      <c r="C96" s="254" t="s">
        <v>100</v>
      </c>
      <c r="D96" s="195" t="s">
        <v>48</v>
      </c>
      <c r="E96" s="197"/>
      <c r="F96" s="206">
        <v>22</v>
      </c>
      <c r="G96" s="207"/>
      <c r="H96" s="208"/>
      <c r="I96" s="195" t="s">
        <v>258</v>
      </c>
      <c r="J96" s="196"/>
      <c r="K96" s="197"/>
      <c r="L96" s="27"/>
      <c r="M96" s="201">
        <v>2</v>
      </c>
      <c r="N96" s="220"/>
      <c r="O96" s="217" t="str">
        <f>IF(N96="","",IF(OR(N96="○",N96="―"),M96,IF(N96="△",M96/2,0)))</f>
        <v/>
      </c>
      <c r="P96" s="234" t="s">
        <v>256</v>
      </c>
      <c r="Q96" s="234"/>
      <c r="R96" s="234"/>
    </row>
    <row r="97" spans="3:27" ht="30" customHeight="1" x14ac:dyDescent="0.15">
      <c r="C97" s="269"/>
      <c r="D97" s="270"/>
      <c r="E97" s="271"/>
      <c r="F97" s="209"/>
      <c r="G97" s="210"/>
      <c r="H97" s="211"/>
      <c r="I97" s="198"/>
      <c r="J97" s="199"/>
      <c r="K97" s="200"/>
      <c r="L97" s="28"/>
      <c r="M97" s="202"/>
      <c r="N97" s="221"/>
      <c r="O97" s="218"/>
      <c r="P97" s="230"/>
      <c r="Q97" s="230"/>
      <c r="R97" s="230"/>
    </row>
    <row r="98" spans="3:27" ht="35.1" customHeight="1" x14ac:dyDescent="0.15">
      <c r="C98" s="21"/>
      <c r="D98" s="12"/>
      <c r="E98" s="13"/>
      <c r="F98" s="310">
        <v>23</v>
      </c>
      <c r="G98" s="311"/>
      <c r="H98" s="312"/>
      <c r="I98" s="195" t="s">
        <v>310</v>
      </c>
      <c r="J98" s="196"/>
      <c r="K98" s="197"/>
      <c r="L98" s="27"/>
      <c r="M98" s="16">
        <v>2</v>
      </c>
      <c r="N98" s="119"/>
      <c r="O98" s="120" t="str">
        <f>IF(N98="","",IF(OR(N98="○",N98="―"),M98,IF(N98="△",M98/2,0)))</f>
        <v/>
      </c>
      <c r="P98" s="304"/>
      <c r="Q98" s="304"/>
      <c r="R98" s="304"/>
    </row>
    <row r="99" spans="3:27" ht="35.1" customHeight="1" x14ac:dyDescent="0.15">
      <c r="C99" s="21"/>
      <c r="D99" s="12"/>
      <c r="E99" s="13"/>
      <c r="F99" s="310">
        <v>24</v>
      </c>
      <c r="G99" s="311"/>
      <c r="H99" s="312"/>
      <c r="I99" s="195" t="s">
        <v>311</v>
      </c>
      <c r="J99" s="196"/>
      <c r="K99" s="197"/>
      <c r="L99" s="27"/>
      <c r="M99" s="30">
        <v>2</v>
      </c>
      <c r="N99" s="119"/>
      <c r="O99" s="120" t="str">
        <f>IF(N99="","",IF(OR(N99="○",N99="―"),M99,IF(N99="△",M99/2,0)))</f>
        <v/>
      </c>
      <c r="P99" s="304"/>
      <c r="Q99" s="304"/>
      <c r="R99" s="304"/>
    </row>
    <row r="100" spans="3:27" ht="13.5" customHeight="1" x14ac:dyDescent="0.15">
      <c r="C100" s="254" t="s">
        <v>101</v>
      </c>
      <c r="D100" s="272" t="s">
        <v>49</v>
      </c>
      <c r="E100" s="273"/>
      <c r="F100" s="206">
        <v>25</v>
      </c>
      <c r="G100" s="207"/>
      <c r="H100" s="208"/>
      <c r="I100" s="195" t="s">
        <v>312</v>
      </c>
      <c r="J100" s="196"/>
      <c r="K100" s="197"/>
      <c r="L100" s="27"/>
      <c r="M100" s="201">
        <v>2</v>
      </c>
      <c r="N100" s="220"/>
      <c r="O100" s="217" t="str">
        <f>IF(N100="","",IF(OR(N100="○",N100="―"),M100,IF(N100="△",M100/2,0)))</f>
        <v/>
      </c>
      <c r="P100" s="229" t="s">
        <v>89</v>
      </c>
      <c r="Q100" s="229"/>
      <c r="R100" s="229"/>
    </row>
    <row r="101" spans="3:27" ht="30" customHeight="1" x14ac:dyDescent="0.15">
      <c r="C101" s="269"/>
      <c r="D101" s="305"/>
      <c r="E101" s="306"/>
      <c r="F101" s="209"/>
      <c r="G101" s="210"/>
      <c r="H101" s="211"/>
      <c r="I101" s="198"/>
      <c r="J101" s="199"/>
      <c r="K101" s="200"/>
      <c r="L101" s="28"/>
      <c r="M101" s="202"/>
      <c r="N101" s="221"/>
      <c r="O101" s="218"/>
      <c r="P101" s="230"/>
      <c r="Q101" s="230"/>
      <c r="R101" s="230"/>
    </row>
    <row r="102" spans="3:27" ht="13.5" customHeight="1" x14ac:dyDescent="0.15">
      <c r="C102" s="21"/>
      <c r="D102" s="12"/>
      <c r="E102" s="13"/>
      <c r="F102" s="206">
        <v>26</v>
      </c>
      <c r="G102" s="207"/>
      <c r="H102" s="208"/>
      <c r="I102" s="195" t="s">
        <v>120</v>
      </c>
      <c r="J102" s="196"/>
      <c r="K102" s="197"/>
      <c r="L102" s="27"/>
      <c r="M102" s="201">
        <v>2</v>
      </c>
      <c r="N102" s="220"/>
      <c r="O102" s="217" t="str">
        <f>IF(N102="","",IF(OR(N102="○",N102="―"),M102,IF(N102="△",M102/2,0)))</f>
        <v/>
      </c>
      <c r="P102" s="234" t="s">
        <v>90</v>
      </c>
      <c r="Q102" s="234"/>
      <c r="R102" s="234"/>
    </row>
    <row r="103" spans="3:27" ht="30" customHeight="1" x14ac:dyDescent="0.15">
      <c r="C103" s="22"/>
      <c r="D103" s="14"/>
      <c r="E103" s="15"/>
      <c r="F103" s="209"/>
      <c r="G103" s="210"/>
      <c r="H103" s="211"/>
      <c r="I103" s="198"/>
      <c r="J103" s="199"/>
      <c r="K103" s="200"/>
      <c r="L103" s="28"/>
      <c r="M103" s="202"/>
      <c r="N103" s="221"/>
      <c r="O103" s="218"/>
      <c r="P103" s="230"/>
      <c r="Q103" s="230"/>
      <c r="R103" s="230"/>
    </row>
    <row r="104" spans="3:27" ht="13.5" customHeight="1" x14ac:dyDescent="0.15">
      <c r="C104" s="254" t="s">
        <v>246</v>
      </c>
      <c r="D104" s="195" t="s">
        <v>50</v>
      </c>
      <c r="E104" s="197"/>
      <c r="F104" s="206">
        <v>27</v>
      </c>
      <c r="G104" s="207"/>
      <c r="H104" s="208"/>
      <c r="I104" s="195" t="s">
        <v>110</v>
      </c>
      <c r="J104" s="196"/>
      <c r="K104" s="197"/>
      <c r="L104" s="27"/>
      <c r="M104" s="201">
        <v>2</v>
      </c>
      <c r="N104" s="220"/>
      <c r="O104" s="217" t="str">
        <f>IF(N104="","",IF(OR(N104="○",N104="―"),M104,IF(N104="△",M104/2,0)))</f>
        <v/>
      </c>
      <c r="P104" s="234" t="s">
        <v>91</v>
      </c>
      <c r="Q104" s="234"/>
      <c r="R104" s="234"/>
      <c r="AA104" s="99"/>
    </row>
    <row r="105" spans="3:27" ht="30" customHeight="1" x14ac:dyDescent="0.15">
      <c r="C105" s="269"/>
      <c r="D105" s="270"/>
      <c r="E105" s="271"/>
      <c r="F105" s="209"/>
      <c r="G105" s="210"/>
      <c r="H105" s="211"/>
      <c r="I105" s="198"/>
      <c r="J105" s="199"/>
      <c r="K105" s="200"/>
      <c r="L105" s="28"/>
      <c r="M105" s="202"/>
      <c r="N105" s="221"/>
      <c r="O105" s="218"/>
      <c r="P105" s="230"/>
      <c r="Q105" s="230"/>
      <c r="R105" s="230"/>
    </row>
    <row r="106" spans="3:27" ht="13.5" customHeight="1" x14ac:dyDescent="0.15">
      <c r="C106" s="21"/>
      <c r="D106" s="12"/>
      <c r="E106" s="13"/>
      <c r="F106" s="206">
        <v>28</v>
      </c>
      <c r="G106" s="207"/>
      <c r="H106" s="208"/>
      <c r="I106" s="195" t="s">
        <v>51</v>
      </c>
      <c r="J106" s="196"/>
      <c r="K106" s="197"/>
      <c r="L106" s="27"/>
      <c r="M106" s="201">
        <v>2</v>
      </c>
      <c r="N106" s="220"/>
      <c r="O106" s="217" t="str">
        <f>IF(N106="","",IF(OR(N106="○",N106="―"),M106,IF(N106="△",M106/2,0)))</f>
        <v/>
      </c>
      <c r="P106" s="234" t="s">
        <v>90</v>
      </c>
      <c r="Q106" s="234"/>
      <c r="R106" s="234"/>
    </row>
    <row r="107" spans="3:27" ht="30" customHeight="1" x14ac:dyDescent="0.15">
      <c r="C107" s="22"/>
      <c r="D107" s="14"/>
      <c r="E107" s="15"/>
      <c r="F107" s="209"/>
      <c r="G107" s="210"/>
      <c r="H107" s="211"/>
      <c r="I107" s="198"/>
      <c r="J107" s="199"/>
      <c r="K107" s="200"/>
      <c r="L107" s="28"/>
      <c r="M107" s="202"/>
      <c r="N107" s="221"/>
      <c r="O107" s="218"/>
      <c r="P107" s="230"/>
      <c r="Q107" s="230"/>
      <c r="R107" s="230"/>
    </row>
    <row r="108" spans="3:27" ht="13.5" customHeight="1" x14ac:dyDescent="0.15">
      <c r="C108" s="254" t="s">
        <v>283</v>
      </c>
      <c r="D108" s="272" t="s">
        <v>52</v>
      </c>
      <c r="E108" s="273"/>
      <c r="F108" s="206">
        <v>29</v>
      </c>
      <c r="G108" s="207"/>
      <c r="H108" s="208"/>
      <c r="I108" s="195" t="s">
        <v>111</v>
      </c>
      <c r="J108" s="196"/>
      <c r="K108" s="197"/>
      <c r="L108" s="25"/>
      <c r="M108" s="201">
        <v>2</v>
      </c>
      <c r="N108" s="220"/>
      <c r="O108" s="217" t="str">
        <f>IF(N108="","",IF(OR(N108="○",N108="―"),M108,IF(N108="△",M108/2,0)))</f>
        <v/>
      </c>
      <c r="P108" s="229" t="s">
        <v>92</v>
      </c>
      <c r="Q108" s="229"/>
      <c r="R108" s="229"/>
    </row>
    <row r="109" spans="3:27" ht="30" customHeight="1" x14ac:dyDescent="0.15">
      <c r="C109" s="255"/>
      <c r="D109" s="274"/>
      <c r="E109" s="275"/>
      <c r="F109" s="209"/>
      <c r="G109" s="210"/>
      <c r="H109" s="211"/>
      <c r="I109" s="198"/>
      <c r="J109" s="199"/>
      <c r="K109" s="200"/>
      <c r="L109" s="26"/>
      <c r="M109" s="202"/>
      <c r="N109" s="221"/>
      <c r="O109" s="218"/>
      <c r="P109" s="230"/>
      <c r="Q109" s="230"/>
      <c r="R109" s="230"/>
    </row>
    <row r="110" spans="3:27" ht="13.5" customHeight="1" x14ac:dyDescent="0.15">
      <c r="C110" s="254" t="s">
        <v>251</v>
      </c>
      <c r="D110" s="195" t="s">
        <v>53</v>
      </c>
      <c r="E110" s="197"/>
      <c r="F110" s="206">
        <v>30</v>
      </c>
      <c r="G110" s="207"/>
      <c r="H110" s="208"/>
      <c r="I110" s="195" t="s">
        <v>112</v>
      </c>
      <c r="J110" s="196"/>
      <c r="K110" s="197"/>
      <c r="L110" s="25"/>
      <c r="M110" s="201">
        <v>2</v>
      </c>
      <c r="N110" s="220"/>
      <c r="O110" s="217" t="str">
        <f>IF(N110="","",IF(OR(N110="○",N110="―"),M110,IF(N110="△",M110/2,0)))</f>
        <v/>
      </c>
      <c r="P110" s="229" t="s">
        <v>93</v>
      </c>
      <c r="Q110" s="229"/>
      <c r="R110" s="229"/>
    </row>
    <row r="111" spans="3:27" ht="24.95" customHeight="1" x14ac:dyDescent="0.15">
      <c r="C111" s="255"/>
      <c r="D111" s="198"/>
      <c r="E111" s="200"/>
      <c r="F111" s="209"/>
      <c r="G111" s="210"/>
      <c r="H111" s="211"/>
      <c r="I111" s="198"/>
      <c r="J111" s="199"/>
      <c r="K111" s="200"/>
      <c r="L111" s="26"/>
      <c r="M111" s="202"/>
      <c r="N111" s="221"/>
      <c r="O111" s="218"/>
      <c r="P111" s="230"/>
      <c r="Q111" s="230"/>
      <c r="R111" s="230"/>
    </row>
    <row r="112" spans="3:27" ht="13.5" customHeight="1" x14ac:dyDescent="0.15">
      <c r="C112" s="254" t="s">
        <v>270</v>
      </c>
      <c r="D112" s="195" t="s">
        <v>54</v>
      </c>
      <c r="E112" s="197"/>
      <c r="F112" s="206">
        <v>31</v>
      </c>
      <c r="G112" s="207"/>
      <c r="H112" s="208"/>
      <c r="I112" s="272" t="s">
        <v>55</v>
      </c>
      <c r="J112" s="335"/>
      <c r="K112" s="273"/>
      <c r="L112" s="25"/>
      <c r="M112" s="201">
        <v>2</v>
      </c>
      <c r="N112" s="220"/>
      <c r="O112" s="217" t="str">
        <f>IF(N112="","",IF(OR(N112="○",N112="―"),M112,IF(N112="△",M112/2,0)))</f>
        <v/>
      </c>
      <c r="P112" s="229" t="s">
        <v>94</v>
      </c>
      <c r="Q112" s="229"/>
      <c r="R112" s="229"/>
    </row>
    <row r="113" spans="3:26" ht="24.95" customHeight="1" x14ac:dyDescent="0.15">
      <c r="C113" s="269"/>
      <c r="D113" s="270"/>
      <c r="E113" s="271"/>
      <c r="F113" s="209"/>
      <c r="G113" s="210"/>
      <c r="H113" s="211"/>
      <c r="I113" s="274"/>
      <c r="J113" s="336"/>
      <c r="K113" s="275"/>
      <c r="L113" s="26"/>
      <c r="M113" s="202"/>
      <c r="N113" s="221"/>
      <c r="O113" s="218"/>
      <c r="P113" s="230"/>
      <c r="Q113" s="230"/>
      <c r="R113" s="230"/>
    </row>
    <row r="114" spans="3:26" ht="13.5" customHeight="1" x14ac:dyDescent="0.15">
      <c r="C114" s="23"/>
      <c r="D114" s="17"/>
      <c r="E114" s="13"/>
      <c r="F114" s="206">
        <v>32</v>
      </c>
      <c r="G114" s="207"/>
      <c r="H114" s="208"/>
      <c r="I114" s="195" t="s">
        <v>56</v>
      </c>
      <c r="J114" s="196"/>
      <c r="K114" s="197"/>
      <c r="L114" s="25"/>
      <c r="M114" s="201">
        <v>2</v>
      </c>
      <c r="N114" s="220"/>
      <c r="O114" s="217" t="str">
        <f>IF(N114="","",IF(OR(N114="○",N114="―"),M114,IF(N114="△",M114/2,0)))</f>
        <v/>
      </c>
      <c r="P114" s="229" t="s">
        <v>95</v>
      </c>
      <c r="Q114" s="229"/>
      <c r="R114" s="229"/>
    </row>
    <row r="115" spans="3:26" ht="30" customHeight="1" thickBot="1" x14ac:dyDescent="0.2">
      <c r="C115" s="24"/>
      <c r="D115" s="18"/>
      <c r="E115" s="15"/>
      <c r="F115" s="209"/>
      <c r="G115" s="210"/>
      <c r="H115" s="211"/>
      <c r="I115" s="198"/>
      <c r="J115" s="199"/>
      <c r="K115" s="200"/>
      <c r="L115" s="26"/>
      <c r="M115" s="202"/>
      <c r="N115" s="337"/>
      <c r="O115" s="218"/>
      <c r="P115" s="230"/>
      <c r="Q115" s="230"/>
      <c r="R115" s="230"/>
    </row>
    <row r="116" spans="3:26" ht="15.75" customHeight="1" thickBot="1" x14ac:dyDescent="0.2">
      <c r="C116" s="19"/>
      <c r="D116" s="334"/>
      <c r="E116" s="334"/>
      <c r="F116" s="19"/>
      <c r="G116" s="20"/>
      <c r="H116" s="20"/>
      <c r="I116" s="19"/>
      <c r="J116" s="19"/>
      <c r="K116" s="20"/>
      <c r="L116" s="19"/>
      <c r="M116" s="19"/>
      <c r="N116" s="19"/>
      <c r="O116" s="19"/>
      <c r="P116" s="19"/>
    </row>
    <row r="117" spans="3:26" ht="21" customHeight="1" x14ac:dyDescent="0.15">
      <c r="G117" s="4"/>
      <c r="H117" s="4"/>
      <c r="M117" s="45" t="s">
        <v>122</v>
      </c>
      <c r="O117" s="44" t="s">
        <v>125</v>
      </c>
      <c r="P117" s="332" t="s">
        <v>123</v>
      </c>
      <c r="Q117" s="333"/>
    </row>
    <row r="118" spans="3:26" ht="18" customHeight="1" thickBot="1" x14ac:dyDescent="0.2">
      <c r="M118" s="46">
        <f>SUM(M22:M115)</f>
        <v>74</v>
      </c>
      <c r="O118" s="41">
        <f>SUM(O22:O115)</f>
        <v>0</v>
      </c>
      <c r="P118" s="42">
        <f>ROUND((O118/M118)*100,0)</f>
        <v>0</v>
      </c>
      <c r="Q118" s="43" t="s">
        <v>124</v>
      </c>
    </row>
    <row r="119" spans="3:26" ht="3" customHeight="1" x14ac:dyDescent="0.15"/>
    <row r="121" spans="3:26" ht="14.25" customHeight="1" x14ac:dyDescent="0.15">
      <c r="C121" s="96"/>
      <c r="I121" s="194"/>
      <c r="J121" s="194"/>
      <c r="K121" s="194"/>
      <c r="P121" s="194"/>
      <c r="Q121" s="194"/>
      <c r="R121" s="194"/>
      <c r="Z121" s="98"/>
    </row>
    <row r="122" spans="3:26" ht="14.25" customHeight="1" x14ac:dyDescent="0.15"/>
    <row r="123" spans="3:26" ht="14.25" customHeight="1" x14ac:dyDescent="0.15">
      <c r="C123" s="96"/>
      <c r="I123" s="194"/>
      <c r="J123" s="194"/>
      <c r="K123" s="194"/>
      <c r="P123" s="194"/>
      <c r="Q123" s="194"/>
      <c r="R123" s="194"/>
    </row>
    <row r="124" spans="3:26" ht="14.25" customHeight="1" x14ac:dyDescent="0.15">
      <c r="I124" s="194"/>
      <c r="J124" s="194"/>
      <c r="K124" s="194"/>
    </row>
    <row r="125" spans="3:26" ht="14.25" customHeight="1" x14ac:dyDescent="0.15">
      <c r="I125" s="194"/>
      <c r="J125" s="194"/>
      <c r="K125" s="194"/>
    </row>
    <row r="126" spans="3:26" ht="14.25" customHeight="1" x14ac:dyDescent="0.15">
      <c r="I126" s="194"/>
      <c r="J126" s="194"/>
      <c r="K126" s="194"/>
    </row>
    <row r="127" spans="3:26" ht="14.25" customHeight="1" x14ac:dyDescent="0.15">
      <c r="I127" s="194"/>
      <c r="J127" s="194"/>
      <c r="K127" s="194"/>
    </row>
    <row r="128" spans="3:26" ht="14.25" customHeight="1" x14ac:dyDescent="0.15">
      <c r="C128" s="96"/>
      <c r="D128" s="97"/>
      <c r="I128" s="194"/>
      <c r="J128" s="194"/>
      <c r="K128" s="194"/>
    </row>
    <row r="129" spans="3:11" ht="14.25" customHeight="1" x14ac:dyDescent="0.15">
      <c r="C129" s="96"/>
      <c r="I129" s="194"/>
      <c r="J129" s="194"/>
      <c r="K129" s="194"/>
    </row>
    <row r="130" spans="3:11" ht="14.25" customHeight="1" x14ac:dyDescent="0.15">
      <c r="C130" s="96"/>
      <c r="I130" s="194"/>
      <c r="J130" s="194"/>
      <c r="K130" s="194"/>
    </row>
    <row r="131" spans="3:11" ht="14.25" customHeight="1" x14ac:dyDescent="0.15">
      <c r="C131" s="96"/>
      <c r="I131" s="194"/>
      <c r="J131" s="194"/>
      <c r="K131" s="194"/>
    </row>
    <row r="132" spans="3:11" ht="14.25" customHeight="1" x14ac:dyDescent="0.15">
      <c r="C132" s="96"/>
      <c r="I132" s="194"/>
      <c r="J132" s="194"/>
      <c r="K132" s="194"/>
    </row>
    <row r="133" spans="3:11" ht="14.25" customHeight="1" x14ac:dyDescent="0.15">
      <c r="I133" s="194"/>
      <c r="J133" s="194"/>
      <c r="K133" s="194"/>
    </row>
    <row r="134" spans="3:11" ht="14.25" customHeight="1" x14ac:dyDescent="0.15"/>
    <row r="135" spans="3:11" ht="14.25" customHeight="1" x14ac:dyDescent="0.15">
      <c r="I135" s="194"/>
      <c r="J135" s="194"/>
      <c r="K135" s="194"/>
    </row>
    <row r="136" spans="3:11" ht="14.25" customHeight="1" x14ac:dyDescent="0.15">
      <c r="I136" s="194"/>
      <c r="J136" s="194"/>
      <c r="K136" s="194"/>
    </row>
    <row r="137" spans="3:11" ht="14.25" customHeight="1" x14ac:dyDescent="0.15"/>
    <row r="138" spans="3:11" ht="14.25" customHeight="1" x14ac:dyDescent="0.15"/>
    <row r="139" spans="3:11" ht="14.25" customHeight="1" x14ac:dyDescent="0.15"/>
    <row r="140" spans="3:11" ht="14.25" customHeight="1" x14ac:dyDescent="0.15"/>
  </sheetData>
  <sheetProtection password="CF38" sheet="1" objects="1" scenarios="1" formatColumns="0" formatRows="0" selectLockedCells="1"/>
  <mergeCells count="383">
    <mergeCell ref="O114:O115"/>
    <mergeCell ref="F62:H65"/>
    <mergeCell ref="P64:R64"/>
    <mergeCell ref="P106:R106"/>
    <mergeCell ref="O82:O83"/>
    <mergeCell ref="O84:O87"/>
    <mergeCell ref="O88:O89"/>
    <mergeCell ref="O106:O107"/>
    <mergeCell ref="O104:O105"/>
    <mergeCell ref="P91:R91"/>
    <mergeCell ref="O90:O91"/>
    <mergeCell ref="O92:O93"/>
    <mergeCell ref="O94:O95"/>
    <mergeCell ref="O96:O97"/>
    <mergeCell ref="P107:R107"/>
    <mergeCell ref="P86:R86"/>
    <mergeCell ref="P87:R87"/>
    <mergeCell ref="P102:R102"/>
    <mergeCell ref="P103:R103"/>
    <mergeCell ref="O102:O103"/>
    <mergeCell ref="P96:R96"/>
    <mergeCell ref="P65:R65"/>
    <mergeCell ref="P66:R66"/>
    <mergeCell ref="P70:R70"/>
    <mergeCell ref="P117:Q117"/>
    <mergeCell ref="C108:C109"/>
    <mergeCell ref="C110:C111"/>
    <mergeCell ref="D108:E109"/>
    <mergeCell ref="I108:K109"/>
    <mergeCell ref="I110:K111"/>
    <mergeCell ref="M110:M111"/>
    <mergeCell ref="F110:H111"/>
    <mergeCell ref="M108:M109"/>
    <mergeCell ref="D110:E111"/>
    <mergeCell ref="P108:R108"/>
    <mergeCell ref="P109:R109"/>
    <mergeCell ref="O108:O109"/>
    <mergeCell ref="P110:R110"/>
    <mergeCell ref="P111:R111"/>
    <mergeCell ref="P112:R112"/>
    <mergeCell ref="I114:K115"/>
    <mergeCell ref="P113:R113"/>
    <mergeCell ref="C112:C113"/>
    <mergeCell ref="D116:E116"/>
    <mergeCell ref="F112:H113"/>
    <mergeCell ref="D112:E113"/>
    <mergeCell ref="I112:K113"/>
    <mergeCell ref="N114:N115"/>
    <mergeCell ref="F21:H21"/>
    <mergeCell ref="I56:K59"/>
    <mergeCell ref="F96:H97"/>
    <mergeCell ref="I98:K98"/>
    <mergeCell ref="H76:H77"/>
    <mergeCell ref="F88:H89"/>
    <mergeCell ref="I88:K89"/>
    <mergeCell ref="F98:H98"/>
    <mergeCell ref="I21:K21"/>
    <mergeCell ref="G72:G73"/>
    <mergeCell ref="I22:K23"/>
    <mergeCell ref="I28:K29"/>
    <mergeCell ref="I30:K31"/>
    <mergeCell ref="I32:K33"/>
    <mergeCell ref="F40:H41"/>
    <mergeCell ref="F42:H43"/>
    <mergeCell ref="I54:K55"/>
    <mergeCell ref="F22:H23"/>
    <mergeCell ref="I36:K37"/>
    <mergeCell ref="I50:K53"/>
    <mergeCell ref="F34:H35"/>
    <mergeCell ref="I62:K65"/>
    <mergeCell ref="G92:H93"/>
    <mergeCell ref="I80:K81"/>
    <mergeCell ref="P67:R67"/>
    <mergeCell ref="E34:E35"/>
    <mergeCell ref="F36:H37"/>
    <mergeCell ref="I40:K41"/>
    <mergeCell ref="I42:K43"/>
    <mergeCell ref="P48:R48"/>
    <mergeCell ref="P49:R49"/>
    <mergeCell ref="P51:R51"/>
    <mergeCell ref="P52:R52"/>
    <mergeCell ref="P45:R45"/>
    <mergeCell ref="P46:R46"/>
    <mergeCell ref="P47:R47"/>
    <mergeCell ref="N44:N45"/>
    <mergeCell ref="N46:N49"/>
    <mergeCell ref="F44:H45"/>
    <mergeCell ref="F46:H49"/>
    <mergeCell ref="F50:H53"/>
    <mergeCell ref="M46:M49"/>
    <mergeCell ref="E50:E51"/>
    <mergeCell ref="E44:E45"/>
    <mergeCell ref="E60:E61"/>
    <mergeCell ref="P55:R55"/>
    <mergeCell ref="M66:M67"/>
    <mergeCell ref="D28:D33"/>
    <mergeCell ref="C22:C23"/>
    <mergeCell ref="D22:E23"/>
    <mergeCell ref="E28:E29"/>
    <mergeCell ref="C26:C27"/>
    <mergeCell ref="D26:E27"/>
    <mergeCell ref="I26:K27"/>
    <mergeCell ref="M26:M27"/>
    <mergeCell ref="C24:C25"/>
    <mergeCell ref="M24:M25"/>
    <mergeCell ref="F24:H25"/>
    <mergeCell ref="F26:H27"/>
    <mergeCell ref="D24:E25"/>
    <mergeCell ref="I24:K25"/>
    <mergeCell ref="M22:M23"/>
    <mergeCell ref="C28:C29"/>
    <mergeCell ref="E32:E33"/>
    <mergeCell ref="C50:C51"/>
    <mergeCell ref="M56:M59"/>
    <mergeCell ref="N54:N55"/>
    <mergeCell ref="N56:N59"/>
    <mergeCell ref="E38:E39"/>
    <mergeCell ref="G56:H59"/>
    <mergeCell ref="G54:H55"/>
    <mergeCell ref="M50:M53"/>
    <mergeCell ref="P56:R56"/>
    <mergeCell ref="P58:R58"/>
    <mergeCell ref="P59:R59"/>
    <mergeCell ref="P54:R54"/>
    <mergeCell ref="P57:R57"/>
    <mergeCell ref="C96:C97"/>
    <mergeCell ref="C60:C61"/>
    <mergeCell ref="M62:M65"/>
    <mergeCell ref="F99:H99"/>
    <mergeCell ref="I74:K75"/>
    <mergeCell ref="O78:O79"/>
    <mergeCell ref="O60:O61"/>
    <mergeCell ref="P88:R88"/>
    <mergeCell ref="P89:R89"/>
    <mergeCell ref="P90:R90"/>
    <mergeCell ref="P81:R81"/>
    <mergeCell ref="P92:R92"/>
    <mergeCell ref="P75:R75"/>
    <mergeCell ref="P76:R76"/>
    <mergeCell ref="N94:N95"/>
    <mergeCell ref="N82:N83"/>
    <mergeCell ref="N84:N87"/>
    <mergeCell ref="O62:O65"/>
    <mergeCell ref="O66:O67"/>
    <mergeCell ref="P72:R72"/>
    <mergeCell ref="P74:R74"/>
    <mergeCell ref="P60:R60"/>
    <mergeCell ref="P61:R61"/>
    <mergeCell ref="P63:R63"/>
    <mergeCell ref="C104:C105"/>
    <mergeCell ref="D104:E105"/>
    <mergeCell ref="I100:K101"/>
    <mergeCell ref="M100:M101"/>
    <mergeCell ref="I99:K99"/>
    <mergeCell ref="M94:M95"/>
    <mergeCell ref="I96:K97"/>
    <mergeCell ref="P101:R101"/>
    <mergeCell ref="P97:R97"/>
    <mergeCell ref="P98:R98"/>
    <mergeCell ref="P99:R99"/>
    <mergeCell ref="P100:R100"/>
    <mergeCell ref="F94:H95"/>
    <mergeCell ref="F100:H101"/>
    <mergeCell ref="N100:N101"/>
    <mergeCell ref="P104:R104"/>
    <mergeCell ref="P105:R105"/>
    <mergeCell ref="D96:E97"/>
    <mergeCell ref="C100:C101"/>
    <mergeCell ref="D100:E101"/>
    <mergeCell ref="F102:H103"/>
    <mergeCell ref="I104:K105"/>
    <mergeCell ref="M104:M105"/>
    <mergeCell ref="M96:M97"/>
    <mergeCell ref="M106:M107"/>
    <mergeCell ref="F104:H105"/>
    <mergeCell ref="M114:M115"/>
    <mergeCell ref="F114:H115"/>
    <mergeCell ref="I90:K91"/>
    <mergeCell ref="F90:H91"/>
    <mergeCell ref="N50:N53"/>
    <mergeCell ref="F108:H109"/>
    <mergeCell ref="F106:H107"/>
    <mergeCell ref="I106:K107"/>
    <mergeCell ref="F78:H79"/>
    <mergeCell ref="N90:N91"/>
    <mergeCell ref="N92:N93"/>
    <mergeCell ref="N96:N97"/>
    <mergeCell ref="M88:M89"/>
    <mergeCell ref="M84:M87"/>
    <mergeCell ref="G76:G77"/>
    <mergeCell ref="I92:K93"/>
    <mergeCell ref="I94:K95"/>
    <mergeCell ref="M92:M93"/>
    <mergeCell ref="F66:F77"/>
    <mergeCell ref="M68:M69"/>
    <mergeCell ref="M70:M71"/>
    <mergeCell ref="M90:M91"/>
    <mergeCell ref="C90:C91"/>
    <mergeCell ref="O34:O35"/>
    <mergeCell ref="O68:O69"/>
    <mergeCell ref="P73:R73"/>
    <mergeCell ref="P85:R85"/>
    <mergeCell ref="P33:R33"/>
    <mergeCell ref="P34:R34"/>
    <mergeCell ref="P35:R35"/>
    <mergeCell ref="P41:R41"/>
    <mergeCell ref="P42:R42"/>
    <mergeCell ref="P43:R43"/>
    <mergeCell ref="D90:E91"/>
    <mergeCell ref="D88:E89"/>
    <mergeCell ref="F82:H83"/>
    <mergeCell ref="G84:H87"/>
    <mergeCell ref="I82:K83"/>
    <mergeCell ref="M82:M83"/>
    <mergeCell ref="I84:K87"/>
    <mergeCell ref="I46:K49"/>
    <mergeCell ref="I60:K61"/>
    <mergeCell ref="I76:K77"/>
    <mergeCell ref="I68:K69"/>
    <mergeCell ref="C34:C35"/>
    <mergeCell ref="D34:D49"/>
    <mergeCell ref="J7:R7"/>
    <mergeCell ref="J10:R10"/>
    <mergeCell ref="J8:R8"/>
    <mergeCell ref="J9:R9"/>
    <mergeCell ref="J11:R11"/>
    <mergeCell ref="J13:R13"/>
    <mergeCell ref="P36:R36"/>
    <mergeCell ref="J12:R12"/>
    <mergeCell ref="P44:R44"/>
    <mergeCell ref="O36:O37"/>
    <mergeCell ref="O38:O39"/>
    <mergeCell ref="O40:O41"/>
    <mergeCell ref="O42:O43"/>
    <mergeCell ref="P37:R37"/>
    <mergeCell ref="P38:R38"/>
    <mergeCell ref="P39:R39"/>
    <mergeCell ref="P21:R21"/>
    <mergeCell ref="O22:O23"/>
    <mergeCell ref="O24:O25"/>
    <mergeCell ref="N28:N29"/>
    <mergeCell ref="I34:K35"/>
    <mergeCell ref="I38:K39"/>
    <mergeCell ref="N34:N35"/>
    <mergeCell ref="I44:K45"/>
    <mergeCell ref="K15:R15"/>
    <mergeCell ref="N24:N25"/>
    <mergeCell ref="O44:O45"/>
    <mergeCell ref="N26:N27"/>
    <mergeCell ref="C2:R2"/>
    <mergeCell ref="P93:R93"/>
    <mergeCell ref="P94:R94"/>
    <mergeCell ref="P95:R95"/>
    <mergeCell ref="G66:H67"/>
    <mergeCell ref="D60:D87"/>
    <mergeCell ref="F60:H61"/>
    <mergeCell ref="F38:H39"/>
    <mergeCell ref="G74:G75"/>
    <mergeCell ref="C94:C95"/>
    <mergeCell ref="D94:E95"/>
    <mergeCell ref="C88:C89"/>
    <mergeCell ref="D50:D59"/>
    <mergeCell ref="G68:H69"/>
    <mergeCell ref="G70:H71"/>
    <mergeCell ref="H72:H73"/>
    <mergeCell ref="H74:H75"/>
    <mergeCell ref="P22:R22"/>
    <mergeCell ref="P23:R23"/>
    <mergeCell ref="N88:N89"/>
    <mergeCell ref="P27:R27"/>
    <mergeCell ref="O46:O49"/>
    <mergeCell ref="O50:O53"/>
    <mergeCell ref="N32:N33"/>
    <mergeCell ref="M34:M35"/>
    <mergeCell ref="M36:M37"/>
    <mergeCell ref="M38:M39"/>
    <mergeCell ref="M40:M41"/>
    <mergeCell ref="M42:M43"/>
    <mergeCell ref="P28:R28"/>
    <mergeCell ref="P29:R29"/>
    <mergeCell ref="O28:O29"/>
    <mergeCell ref="M28:M29"/>
    <mergeCell ref="O26:O27"/>
    <mergeCell ref="P53:R53"/>
    <mergeCell ref="P40:R40"/>
    <mergeCell ref="P30:R30"/>
    <mergeCell ref="P31:R31"/>
    <mergeCell ref="P32:R32"/>
    <mergeCell ref="G80:H81"/>
    <mergeCell ref="P80:R80"/>
    <mergeCell ref="P77:R77"/>
    <mergeCell ref="I70:K71"/>
    <mergeCell ref="M76:M77"/>
    <mergeCell ref="M78:M79"/>
    <mergeCell ref="N68:N69"/>
    <mergeCell ref="N70:N71"/>
    <mergeCell ref="N72:N73"/>
    <mergeCell ref="N74:N75"/>
    <mergeCell ref="N76:N77"/>
    <mergeCell ref="I78:K79"/>
    <mergeCell ref="N78:N79"/>
    <mergeCell ref="I72:K73"/>
    <mergeCell ref="P71:R71"/>
    <mergeCell ref="O70:O71"/>
    <mergeCell ref="O72:O73"/>
    <mergeCell ref="O74:O75"/>
    <mergeCell ref="O76:O77"/>
    <mergeCell ref="P78:R78"/>
    <mergeCell ref="P79:R79"/>
    <mergeCell ref="P68:R68"/>
    <mergeCell ref="P69:R69"/>
    <mergeCell ref="O100:O101"/>
    <mergeCell ref="K16:R16"/>
    <mergeCell ref="K17:R17"/>
    <mergeCell ref="K18:R18"/>
    <mergeCell ref="K19:R19"/>
    <mergeCell ref="N22:N23"/>
    <mergeCell ref="N36:N37"/>
    <mergeCell ref="N38:N39"/>
    <mergeCell ref="N40:N41"/>
    <mergeCell ref="N42:N43"/>
    <mergeCell ref="O30:O31"/>
    <mergeCell ref="O32:O33"/>
    <mergeCell ref="M30:M31"/>
    <mergeCell ref="M32:M33"/>
    <mergeCell ref="N30:N31"/>
    <mergeCell ref="P50:R50"/>
    <mergeCell ref="M44:M45"/>
    <mergeCell ref="P62:R62"/>
    <mergeCell ref="P82:R82"/>
    <mergeCell ref="P83:R83"/>
    <mergeCell ref="P84:R84"/>
    <mergeCell ref="P24:R24"/>
    <mergeCell ref="P25:R25"/>
    <mergeCell ref="P26:R26"/>
    <mergeCell ref="I135:K135"/>
    <mergeCell ref="I136:K136"/>
    <mergeCell ref="M80:M81"/>
    <mergeCell ref="N80:N81"/>
    <mergeCell ref="O80:O81"/>
    <mergeCell ref="P114:R114"/>
    <mergeCell ref="P115:R115"/>
    <mergeCell ref="I129:K129"/>
    <mergeCell ref="I133:K133"/>
    <mergeCell ref="I130:K130"/>
    <mergeCell ref="I131:K131"/>
    <mergeCell ref="I132:K132"/>
    <mergeCell ref="I128:K128"/>
    <mergeCell ref="N110:N111"/>
    <mergeCell ref="N112:N113"/>
    <mergeCell ref="O110:O111"/>
    <mergeCell ref="O112:O113"/>
    <mergeCell ref="I126:K126"/>
    <mergeCell ref="I127:K127"/>
    <mergeCell ref="I124:K124"/>
    <mergeCell ref="I125:K125"/>
    <mergeCell ref="N104:N105"/>
    <mergeCell ref="N106:N107"/>
    <mergeCell ref="N102:N103"/>
    <mergeCell ref="I121:K121"/>
    <mergeCell ref="P121:R121"/>
    <mergeCell ref="I123:K123"/>
    <mergeCell ref="P123:R123"/>
    <mergeCell ref="I102:K103"/>
    <mergeCell ref="M112:M113"/>
    <mergeCell ref="M102:M103"/>
    <mergeCell ref="M54:M55"/>
    <mergeCell ref="C6:R6"/>
    <mergeCell ref="F28:H29"/>
    <mergeCell ref="F30:H31"/>
    <mergeCell ref="F32:H33"/>
    <mergeCell ref="C21:E21"/>
    <mergeCell ref="E30:E31"/>
    <mergeCell ref="O54:O55"/>
    <mergeCell ref="O56:O59"/>
    <mergeCell ref="N60:N61"/>
    <mergeCell ref="N62:N65"/>
    <mergeCell ref="N66:N67"/>
    <mergeCell ref="N108:N109"/>
    <mergeCell ref="M60:M61"/>
    <mergeCell ref="M72:M73"/>
    <mergeCell ref="M74:M75"/>
    <mergeCell ref="I66:K67"/>
  </mergeCells>
  <phoneticPr fontId="2"/>
  <conditionalFormatting sqref="N84">
    <cfRule type="expression" dxfId="377" priority="183" stopIfTrue="1">
      <formula>$N$82="なし"</formula>
    </cfRule>
  </conditionalFormatting>
  <conditionalFormatting sqref="N92">
    <cfRule type="expression" dxfId="376" priority="182" stopIfTrue="1">
      <formula>$N$90="なし"</formula>
    </cfRule>
  </conditionalFormatting>
  <conditionalFormatting sqref="G54:P54 G56:P56 G55:O55 G58:P58 G57:O57 G59:O59">
    <cfRule type="expression" dxfId="375" priority="165">
      <formula>$N$50="なし"</formula>
    </cfRule>
  </conditionalFormatting>
  <conditionalFormatting sqref="G84:P84 G86:P86 G85:O85 G87:O87">
    <cfRule type="expression" dxfId="374" priority="162">
      <formula>$N$82="なし"</formula>
    </cfRule>
  </conditionalFormatting>
  <conditionalFormatting sqref="G92:O93">
    <cfRule type="expression" dxfId="373" priority="161">
      <formula>$N$90="なし"</formula>
    </cfRule>
  </conditionalFormatting>
  <conditionalFormatting sqref="P23">
    <cfRule type="expression" dxfId="372" priority="159">
      <formula>P23=""</formula>
    </cfRule>
    <cfRule type="expression" dxfId="371" priority="160">
      <formula>P23&lt;&gt;""</formula>
    </cfRule>
  </conditionalFormatting>
  <conditionalFormatting sqref="P25">
    <cfRule type="expression" dxfId="370" priority="157">
      <formula>P25=""</formula>
    </cfRule>
    <cfRule type="expression" dxfId="369" priority="158">
      <formula>P25&lt;&gt;""</formula>
    </cfRule>
  </conditionalFormatting>
  <conditionalFormatting sqref="P49 P47 P45 P43 P41 P39 P37 P33 P31 P29 P27">
    <cfRule type="expression" dxfId="368" priority="155">
      <formula>$P27=""</formula>
    </cfRule>
    <cfRule type="expression" dxfId="367" priority="156">
      <formula>$P27&lt;&gt;""</formula>
    </cfRule>
  </conditionalFormatting>
  <conditionalFormatting sqref="J7">
    <cfRule type="expression" dxfId="366" priority="151">
      <formula>J7=""</formula>
    </cfRule>
    <cfRule type="expression" dxfId="365" priority="152">
      <formula>J5&lt;&gt;""</formula>
    </cfRule>
  </conditionalFormatting>
  <conditionalFormatting sqref="P83">
    <cfRule type="expression" dxfId="364" priority="193">
      <formula>P83=""</formula>
    </cfRule>
    <cfRule type="expression" dxfId="363" priority="194">
      <formula>P77&lt;&gt;""</formula>
    </cfRule>
  </conditionalFormatting>
  <conditionalFormatting sqref="I80">
    <cfRule type="expression" dxfId="362" priority="139">
      <formula>$N$78="なし"</formula>
    </cfRule>
  </conditionalFormatting>
  <conditionalFormatting sqref="G80:H81">
    <cfRule type="expression" dxfId="361" priority="138">
      <formula>$N$78="なし"</formula>
    </cfRule>
  </conditionalFormatting>
  <conditionalFormatting sqref="P35">
    <cfRule type="expression" dxfId="360" priority="231">
      <formula>$P35=""</formula>
    </cfRule>
    <cfRule type="expression" dxfId="359" priority="232">
      <formula>$P35&lt;&gt;""</formula>
    </cfRule>
  </conditionalFormatting>
  <conditionalFormatting sqref="M80">
    <cfRule type="expression" dxfId="358" priority="125">
      <formula>$N$78="なし"</formula>
    </cfRule>
  </conditionalFormatting>
  <conditionalFormatting sqref="N80:N81">
    <cfRule type="expression" dxfId="357" priority="123">
      <formula>$N$78="なし"</formula>
    </cfRule>
  </conditionalFormatting>
  <conditionalFormatting sqref="O80:O81">
    <cfRule type="expression" dxfId="356" priority="121">
      <formula>$N$78="なし"</formula>
    </cfRule>
  </conditionalFormatting>
  <conditionalFormatting sqref="L67:O67 L69:O69 G71:O71 H73:O73 H75:O75 H77:O77 G66">
    <cfRule type="expression" dxfId="355" priority="116">
      <formula>$N$62="なし"</formula>
    </cfRule>
  </conditionalFormatting>
  <conditionalFormatting sqref="I66:K67">
    <cfRule type="expression" dxfId="354" priority="115">
      <formula>$N$62="なし"</formula>
    </cfRule>
  </conditionalFormatting>
  <conditionalFormatting sqref="G68:H69">
    <cfRule type="expression" dxfId="353" priority="114">
      <formula>$N$62="なし"</formula>
    </cfRule>
  </conditionalFormatting>
  <conditionalFormatting sqref="I68:K69">
    <cfRule type="expression" dxfId="352" priority="113">
      <formula>$N$62="なし"</formula>
    </cfRule>
  </conditionalFormatting>
  <conditionalFormatting sqref="L66:P66">
    <cfRule type="expression" dxfId="351" priority="112">
      <formula>$N$62="なし"</formula>
    </cfRule>
  </conditionalFormatting>
  <conditionalFormatting sqref="P67">
    <cfRule type="expression" dxfId="350" priority="110">
      <formula>P67=""</formula>
    </cfRule>
    <cfRule type="expression" dxfId="349" priority="111">
      <formula>P67&lt;&gt;""</formula>
    </cfRule>
  </conditionalFormatting>
  <conditionalFormatting sqref="P67">
    <cfRule type="expression" dxfId="348" priority="109">
      <formula>$N$62="なし"</formula>
    </cfRule>
  </conditionalFormatting>
  <conditionalFormatting sqref="L68:P68">
    <cfRule type="expression" dxfId="347" priority="108">
      <formula>$N$62="なし"</formula>
    </cfRule>
  </conditionalFormatting>
  <conditionalFormatting sqref="P69">
    <cfRule type="expression" dxfId="346" priority="106">
      <formula>P69=""</formula>
    </cfRule>
    <cfRule type="expression" dxfId="345" priority="107">
      <formula>P69&lt;&gt;""</formula>
    </cfRule>
  </conditionalFormatting>
  <conditionalFormatting sqref="P69">
    <cfRule type="expression" dxfId="344" priority="105">
      <formula>$N$62="なし"</formula>
    </cfRule>
  </conditionalFormatting>
  <conditionalFormatting sqref="G70:P70">
    <cfRule type="expression" dxfId="343" priority="104">
      <formula>$N$62="なし"</formula>
    </cfRule>
  </conditionalFormatting>
  <conditionalFormatting sqref="P71">
    <cfRule type="expression" dxfId="342" priority="102">
      <formula>P71=""</formula>
    </cfRule>
    <cfRule type="expression" dxfId="341" priority="103">
      <formula>P71&lt;&gt;""</formula>
    </cfRule>
  </conditionalFormatting>
  <conditionalFormatting sqref="P71">
    <cfRule type="expression" dxfId="340" priority="101">
      <formula>$N$62="なし"</formula>
    </cfRule>
  </conditionalFormatting>
  <conditionalFormatting sqref="H72:P72 H73:O73 H75:O75 H77:O77">
    <cfRule type="expression" dxfId="339" priority="100">
      <formula>$N$70="なし"</formula>
    </cfRule>
  </conditionalFormatting>
  <conditionalFormatting sqref="H72:P72">
    <cfRule type="expression" dxfId="338" priority="99">
      <formula>$N$62="なし"</formula>
    </cfRule>
  </conditionalFormatting>
  <conditionalFormatting sqref="P73">
    <cfRule type="expression" dxfId="337" priority="97">
      <formula>P73=""</formula>
    </cfRule>
    <cfRule type="expression" dxfId="336" priority="98">
      <formula>P73&lt;&gt;""</formula>
    </cfRule>
  </conditionalFormatting>
  <conditionalFormatting sqref="P73">
    <cfRule type="expression" dxfId="335" priority="96">
      <formula>$N$70="なし"</formula>
    </cfRule>
  </conditionalFormatting>
  <conditionalFormatting sqref="P73">
    <cfRule type="expression" dxfId="334" priority="95">
      <formula>$N$62="なし"</formula>
    </cfRule>
  </conditionalFormatting>
  <conditionalFormatting sqref="H74:P74">
    <cfRule type="expression" dxfId="333" priority="94">
      <formula>$N$70="なし"</formula>
    </cfRule>
  </conditionalFormatting>
  <conditionalFormatting sqref="H74:P74">
    <cfRule type="expression" dxfId="332" priority="93">
      <formula>$N$62="なし"</formula>
    </cfRule>
  </conditionalFormatting>
  <conditionalFormatting sqref="P75">
    <cfRule type="expression" dxfId="331" priority="91">
      <formula>P75=""</formula>
    </cfRule>
    <cfRule type="expression" dxfId="330" priority="92">
      <formula>P75&lt;&gt;""</formula>
    </cfRule>
  </conditionalFormatting>
  <conditionalFormatting sqref="P75">
    <cfRule type="expression" dxfId="329" priority="90">
      <formula>$N$70="なし"</formula>
    </cfRule>
  </conditionalFormatting>
  <conditionalFormatting sqref="P75">
    <cfRule type="expression" dxfId="328" priority="89">
      <formula>$N$62="なし"</formula>
    </cfRule>
  </conditionalFormatting>
  <conditionalFormatting sqref="H76:P76">
    <cfRule type="expression" dxfId="327" priority="88">
      <formula>$N$70="なし"</formula>
    </cfRule>
  </conditionalFormatting>
  <conditionalFormatting sqref="H76:P76">
    <cfRule type="expression" dxfId="326" priority="87">
      <formula>$N$62="なし"</formula>
    </cfRule>
  </conditionalFormatting>
  <conditionalFormatting sqref="P77">
    <cfRule type="expression" dxfId="325" priority="85">
      <formula>P77=""</formula>
    </cfRule>
    <cfRule type="expression" dxfId="324" priority="86">
      <formula>P77&lt;&gt;""</formula>
    </cfRule>
  </conditionalFormatting>
  <conditionalFormatting sqref="P77">
    <cfRule type="expression" dxfId="323" priority="84">
      <formula>$N$70="なし"</formula>
    </cfRule>
  </conditionalFormatting>
  <conditionalFormatting sqref="P77">
    <cfRule type="expression" dxfId="322" priority="83">
      <formula>$N$62="なし"</formula>
    </cfRule>
  </conditionalFormatting>
  <conditionalFormatting sqref="G72:G77">
    <cfRule type="expression" dxfId="321" priority="79">
      <formula>$N$62="なし"</formula>
    </cfRule>
    <cfRule type="expression" dxfId="320" priority="81">
      <formula>$N$70="なし"</formula>
    </cfRule>
  </conditionalFormatting>
  <conditionalFormatting sqref="L80:L81">
    <cfRule type="expression" dxfId="319" priority="78">
      <formula>$N$78="なし"</formula>
    </cfRule>
  </conditionalFormatting>
  <conditionalFormatting sqref="P81">
    <cfRule type="expression" dxfId="318" priority="76">
      <formula>P81=""</formula>
    </cfRule>
    <cfRule type="expression" dxfId="317" priority="77">
      <formula>P81&lt;&gt;""</formula>
    </cfRule>
  </conditionalFormatting>
  <conditionalFormatting sqref="P81">
    <cfRule type="expression" dxfId="316" priority="75">
      <formula>$N$78="なし"</formula>
    </cfRule>
  </conditionalFormatting>
  <conditionalFormatting sqref="P80">
    <cfRule type="expression" dxfId="315" priority="73">
      <formula>$N$78="なし"</formula>
    </cfRule>
  </conditionalFormatting>
  <conditionalFormatting sqref="P63">
    <cfRule type="expression" dxfId="314" priority="71">
      <formula>P63=""</formula>
    </cfRule>
    <cfRule type="expression" dxfId="313" priority="72">
      <formula>P63&lt;&gt;""</formula>
    </cfRule>
  </conditionalFormatting>
  <conditionalFormatting sqref="P65">
    <cfRule type="expression" dxfId="312" priority="69">
      <formula>P65=""</formula>
    </cfRule>
    <cfRule type="expression" dxfId="311" priority="70">
      <formula>P65&lt;&gt;""</formula>
    </cfRule>
  </conditionalFormatting>
  <conditionalFormatting sqref="P79">
    <cfRule type="expression" dxfId="310" priority="67">
      <formula>P79=""</formula>
    </cfRule>
    <cfRule type="expression" dxfId="309" priority="68">
      <formula>P79&lt;&gt;""</formula>
    </cfRule>
  </conditionalFormatting>
  <conditionalFormatting sqref="P85">
    <cfRule type="expression" dxfId="308" priority="61">
      <formula>P85=""</formula>
    </cfRule>
    <cfRule type="expression" dxfId="307" priority="62">
      <formula>P85&lt;&gt;""</formula>
    </cfRule>
  </conditionalFormatting>
  <conditionalFormatting sqref="P85">
    <cfRule type="expression" dxfId="306" priority="60">
      <formula>$N$82="なし"</formula>
    </cfRule>
  </conditionalFormatting>
  <conditionalFormatting sqref="P87">
    <cfRule type="expression" dxfId="305" priority="58">
      <formula>P87=""</formula>
    </cfRule>
    <cfRule type="expression" dxfId="304" priority="59">
      <formula>P87&lt;&gt;""</formula>
    </cfRule>
  </conditionalFormatting>
  <conditionalFormatting sqref="P87">
    <cfRule type="expression" dxfId="303" priority="57">
      <formula>$N$82="なし"</formula>
    </cfRule>
  </conditionalFormatting>
  <conditionalFormatting sqref="P89">
    <cfRule type="expression" dxfId="302" priority="49">
      <formula>P89=""</formula>
    </cfRule>
    <cfRule type="expression" dxfId="301" priority="50">
      <formula>P89&lt;&gt;""</formula>
    </cfRule>
  </conditionalFormatting>
  <conditionalFormatting sqref="P91">
    <cfRule type="expression" dxfId="300" priority="47">
      <formula>P91=""</formula>
    </cfRule>
    <cfRule type="expression" dxfId="299" priority="48">
      <formula>P91&lt;&gt;""</formula>
    </cfRule>
  </conditionalFormatting>
  <conditionalFormatting sqref="P92">
    <cfRule type="expression" dxfId="298" priority="46">
      <formula>$N$90="なし"</formula>
    </cfRule>
  </conditionalFormatting>
  <conditionalFormatting sqref="P93">
    <cfRule type="expression" dxfId="297" priority="44">
      <formula>P93=""</formula>
    </cfRule>
    <cfRule type="expression" dxfId="296" priority="45">
      <formula>P93&lt;&gt;""</formula>
    </cfRule>
  </conditionalFormatting>
  <conditionalFormatting sqref="P93">
    <cfRule type="expression" dxfId="295" priority="43">
      <formula>$N$90="なし"</formula>
    </cfRule>
  </conditionalFormatting>
  <conditionalFormatting sqref="P95">
    <cfRule type="expression" dxfId="294" priority="41">
      <formula>P95=""</formula>
    </cfRule>
    <cfRule type="expression" dxfId="293" priority="42">
      <formula>P95&lt;&gt;""</formula>
    </cfRule>
  </conditionalFormatting>
  <conditionalFormatting sqref="P97">
    <cfRule type="expression" dxfId="292" priority="39">
      <formula>P97=""</formula>
    </cfRule>
    <cfRule type="expression" dxfId="291" priority="40">
      <formula>P97&lt;&gt;""</formula>
    </cfRule>
  </conditionalFormatting>
  <conditionalFormatting sqref="P98:P99">
    <cfRule type="expression" dxfId="290" priority="37">
      <formula>P98=""</formula>
    </cfRule>
    <cfRule type="expression" dxfId="289" priority="38">
      <formula>P98&lt;&gt;""</formula>
    </cfRule>
  </conditionalFormatting>
  <conditionalFormatting sqref="P101">
    <cfRule type="expression" dxfId="288" priority="35">
      <formula>P101=""</formula>
    </cfRule>
    <cfRule type="expression" dxfId="287" priority="36">
      <formula>P101&lt;&gt;""</formula>
    </cfRule>
  </conditionalFormatting>
  <conditionalFormatting sqref="P103">
    <cfRule type="expression" dxfId="286" priority="33">
      <formula>P103=""</formula>
    </cfRule>
    <cfRule type="expression" dxfId="285" priority="34">
      <formula>P103&lt;&gt;""</formula>
    </cfRule>
  </conditionalFormatting>
  <conditionalFormatting sqref="P105">
    <cfRule type="expression" dxfId="284" priority="31">
      <formula>P105=""</formula>
    </cfRule>
    <cfRule type="expression" dxfId="283" priority="32">
      <formula>P105&lt;&gt;""</formula>
    </cfRule>
  </conditionalFormatting>
  <conditionalFormatting sqref="P107">
    <cfRule type="expression" dxfId="282" priority="29">
      <formula>P107=""</formula>
    </cfRule>
    <cfRule type="expression" dxfId="281" priority="30">
      <formula>P107&lt;&gt;""</formula>
    </cfRule>
  </conditionalFormatting>
  <conditionalFormatting sqref="P109">
    <cfRule type="expression" dxfId="280" priority="27">
      <formula>P109=""</formula>
    </cfRule>
    <cfRule type="expression" dxfId="279" priority="28">
      <formula>P109&lt;&gt;""</formula>
    </cfRule>
  </conditionalFormatting>
  <conditionalFormatting sqref="P111">
    <cfRule type="expression" dxfId="278" priority="25">
      <formula>P111=""</formula>
    </cfRule>
    <cfRule type="expression" dxfId="277" priority="26">
      <formula>P111&lt;&gt;""</formula>
    </cfRule>
  </conditionalFormatting>
  <conditionalFormatting sqref="P113">
    <cfRule type="expression" dxfId="276" priority="23">
      <formula>P113=""</formula>
    </cfRule>
    <cfRule type="expression" dxfId="275" priority="24">
      <formula>P113&lt;&gt;""</formula>
    </cfRule>
  </conditionalFormatting>
  <conditionalFormatting sqref="P115">
    <cfRule type="expression" dxfId="274" priority="21">
      <formula>P115=""</formula>
    </cfRule>
    <cfRule type="expression" dxfId="273" priority="22">
      <formula>P115&lt;&gt;""</formula>
    </cfRule>
  </conditionalFormatting>
  <conditionalFormatting sqref="J11">
    <cfRule type="expression" dxfId="272" priority="248">
      <formula>J11=""</formula>
    </cfRule>
    <cfRule type="expression" dxfId="271" priority="249">
      <formula>J8&lt;&gt;""</formula>
    </cfRule>
  </conditionalFormatting>
  <conditionalFormatting sqref="J10 J13">
    <cfRule type="expression" dxfId="270" priority="252">
      <formula>J10=""</formula>
    </cfRule>
    <cfRule type="expression" dxfId="269" priority="253">
      <formula>J6&lt;&gt;""</formula>
    </cfRule>
  </conditionalFormatting>
  <conditionalFormatting sqref="J9">
    <cfRule type="expression" dxfId="268" priority="256">
      <formula>J9=""</formula>
    </cfRule>
    <cfRule type="expression" dxfId="267" priority="257">
      <formula>J10&lt;&gt;""</formula>
    </cfRule>
  </conditionalFormatting>
  <conditionalFormatting sqref="J8">
    <cfRule type="expression" dxfId="266" priority="271">
      <formula>J8=""</formula>
    </cfRule>
    <cfRule type="expression" dxfId="265" priority="272">
      <formula>J7&lt;&gt;""</formula>
    </cfRule>
  </conditionalFormatting>
  <conditionalFormatting sqref="J12">
    <cfRule type="expression" dxfId="264" priority="19">
      <formula>J12=""</formula>
    </cfRule>
    <cfRule type="expression" dxfId="263" priority="20">
      <formula>J8&lt;&gt;""</formula>
    </cfRule>
  </conditionalFormatting>
  <conditionalFormatting sqref="N84">
    <cfRule type="expression" dxfId="262" priority="273" stopIfTrue="1">
      <formula>AND($N$84="―",#REF!="―")</formula>
    </cfRule>
  </conditionalFormatting>
  <conditionalFormatting sqref="P51">
    <cfRule type="expression" dxfId="261" priority="17">
      <formula>P51=""</formula>
    </cfRule>
    <cfRule type="expression" dxfId="260" priority="18">
      <formula>P49&lt;&gt;""</formula>
    </cfRule>
  </conditionalFormatting>
  <conditionalFormatting sqref="P53">
    <cfRule type="expression" dxfId="259" priority="15">
      <formula>P53=""</formula>
    </cfRule>
    <cfRule type="expression" dxfId="258" priority="16">
      <formula>P51&lt;&gt;""</formula>
    </cfRule>
  </conditionalFormatting>
  <conditionalFormatting sqref="P57">
    <cfRule type="expression" dxfId="257" priority="10">
      <formula>P57=""</formula>
    </cfRule>
    <cfRule type="expression" dxfId="256" priority="11">
      <formula>P55&lt;&gt;""</formula>
    </cfRule>
  </conditionalFormatting>
  <conditionalFormatting sqref="P57">
    <cfRule type="expression" dxfId="255" priority="9">
      <formula>$N$50="なし"</formula>
    </cfRule>
  </conditionalFormatting>
  <conditionalFormatting sqref="P59">
    <cfRule type="expression" dxfId="254" priority="7">
      <formula>P59=""</formula>
    </cfRule>
    <cfRule type="expression" dxfId="253" priority="8">
      <formula>P57&lt;&gt;""</formula>
    </cfRule>
  </conditionalFormatting>
  <conditionalFormatting sqref="P59">
    <cfRule type="expression" dxfId="252" priority="6">
      <formula>$N$50="なし"</formula>
    </cfRule>
  </conditionalFormatting>
  <conditionalFormatting sqref="P61">
    <cfRule type="expression" dxfId="251" priority="4">
      <formula>P61=""</formula>
    </cfRule>
    <cfRule type="expression" dxfId="250" priority="5">
      <formula>P59&lt;&gt;""</formula>
    </cfRule>
  </conditionalFormatting>
  <conditionalFormatting sqref="P55">
    <cfRule type="expression" dxfId="249" priority="2">
      <formula>P55=""</formula>
    </cfRule>
    <cfRule type="expression" dxfId="248" priority="3">
      <formula>P53&lt;&gt;""</formula>
    </cfRule>
  </conditionalFormatting>
  <conditionalFormatting sqref="P55">
    <cfRule type="expression" dxfId="247" priority="1">
      <formula>$N$50="なし"</formula>
    </cfRule>
  </conditionalFormatting>
  <dataValidations count="3">
    <dataValidation type="list" allowBlank="1" showInputMessage="1" showErrorMessage="1" sqref="N84:N88 N76 N80 N66 N60 N74 N34 N22 N24 N26 N32 N38 N40 N42 N44 N54 N56 N68 N72 N92 N94 N96 N98:N100 N102 N104 N106 N108 N110 N112 N114 N28">
      <formula1>$L$23:$L$25</formula1>
    </dataValidation>
    <dataValidation type="list" allowBlank="1" showInputMessage="1" showErrorMessage="1" sqref="N46:N49 N36 N30">
      <formula1>$L$23:$L$26</formula1>
    </dataValidation>
    <dataValidation type="list" allowBlank="1" showInputMessage="1" showErrorMessage="1" sqref="N62 N70 N82 N78 N90 N50">
      <formula1>$L$28:$L$29</formula1>
    </dataValidation>
  </dataValidations>
  <printOptions horizontalCentered="1"/>
  <pageMargins left="0.19685039370078741" right="0.19685039370078741" top="0.39370078740157483" bottom="0.51181102362204722" header="0.31496062992125984" footer="0.31496062992125984"/>
  <pageSetup paperSize="9" scale="63" fitToHeight="0" orientation="portrait" r:id="rId1"/>
  <headerFooter>
    <oddFooter>&amp;CP.&amp;P/&amp;N</oddFooter>
  </headerFooter>
  <rowBreaks count="2" manualBreakCount="2">
    <brk id="59" max="18" man="1"/>
    <brk id="119" max="2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40"/>
  <sheetViews>
    <sheetView showGridLines="0" view="pageBreakPreview" zoomScale="80" zoomScaleNormal="85" zoomScaleSheetLayoutView="80" workbookViewId="0">
      <selection activeCell="W3" sqref="W3"/>
    </sheetView>
  </sheetViews>
  <sheetFormatPr defaultRowHeight="13.5" x14ac:dyDescent="0.15"/>
  <cols>
    <col min="1" max="1" width="2.625" customWidth="1"/>
    <col min="2" max="2" width="2.625" hidden="1" customWidth="1"/>
    <col min="3" max="4" width="4.625" customWidth="1"/>
    <col min="5" max="5" width="15.625" bestFit="1" customWidth="1"/>
    <col min="6" max="7" width="3.5" customWidth="1"/>
    <col min="8" max="8" width="3.625" bestFit="1" customWidth="1"/>
    <col min="9" max="9" width="29.625" customWidth="1"/>
    <col min="10" max="10" width="5.625" customWidth="1"/>
    <col min="11" max="11" width="25.25" customWidth="1"/>
    <col min="12" max="12" width="4.625" hidden="1" customWidth="1"/>
    <col min="13" max="13" width="3.875" hidden="1" customWidth="1"/>
    <col min="14" max="14" width="6" bestFit="1" customWidth="1"/>
    <col min="15" max="15" width="7.125" bestFit="1" customWidth="1"/>
    <col min="16" max="17" width="6.125" customWidth="1"/>
    <col min="18" max="18" width="31.375" customWidth="1"/>
    <col min="19" max="19" width="2.625" customWidth="1"/>
    <col min="20" max="26" width="8.875" customWidth="1"/>
    <col min="27" max="27" width="9" customWidth="1"/>
  </cols>
  <sheetData>
    <row r="1" spans="1:19" ht="15" customHeight="1" x14ac:dyDescent="0.15">
      <c r="A1" s="135"/>
      <c r="B1" s="135"/>
      <c r="C1" s="135"/>
      <c r="D1" s="135"/>
      <c r="E1" s="135"/>
      <c r="F1" s="135"/>
      <c r="G1" s="135"/>
      <c r="H1" s="135"/>
      <c r="I1" s="135"/>
      <c r="J1" s="135"/>
      <c r="K1" s="135"/>
      <c r="L1" s="135"/>
      <c r="M1" s="135"/>
      <c r="N1" s="135"/>
      <c r="O1" s="135"/>
      <c r="P1" s="135"/>
      <c r="Q1" s="135"/>
      <c r="R1" s="136" t="s">
        <v>259</v>
      </c>
      <c r="S1" s="135"/>
    </row>
    <row r="2" spans="1:19" ht="37.5" customHeight="1" x14ac:dyDescent="0.15">
      <c r="A2" s="135"/>
      <c r="B2" s="135"/>
      <c r="C2" s="456" t="s">
        <v>0</v>
      </c>
      <c r="D2" s="456"/>
      <c r="E2" s="456"/>
      <c r="F2" s="456"/>
      <c r="G2" s="456"/>
      <c r="H2" s="456"/>
      <c r="I2" s="456"/>
      <c r="J2" s="456"/>
      <c r="K2" s="456"/>
      <c r="L2" s="456"/>
      <c r="M2" s="456"/>
      <c r="N2" s="456"/>
      <c r="O2" s="456"/>
      <c r="P2" s="456"/>
      <c r="Q2" s="456"/>
      <c r="R2" s="456"/>
      <c r="S2" s="135"/>
    </row>
    <row r="3" spans="1:19" ht="11.25" customHeight="1" x14ac:dyDescent="0.15">
      <c r="A3" s="135"/>
      <c r="B3" s="135"/>
      <c r="C3" s="135"/>
      <c r="D3" s="135"/>
      <c r="E3" s="135"/>
      <c r="F3" s="135"/>
      <c r="G3" s="135"/>
      <c r="H3" s="135"/>
      <c r="I3" s="135"/>
      <c r="J3" s="135"/>
      <c r="K3" s="135"/>
      <c r="L3" s="135"/>
      <c r="M3" s="135"/>
      <c r="N3" s="135"/>
      <c r="O3" s="135"/>
      <c r="P3" s="135"/>
      <c r="Q3" s="135"/>
      <c r="R3" s="135"/>
      <c r="S3" s="135"/>
    </row>
    <row r="4" spans="1:19" ht="24.95" customHeight="1" x14ac:dyDescent="0.15">
      <c r="A4" s="135"/>
      <c r="B4" s="135"/>
      <c r="C4" s="137" t="s">
        <v>315</v>
      </c>
      <c r="D4" s="135"/>
      <c r="E4" s="135"/>
      <c r="F4" s="135"/>
      <c r="G4" s="135"/>
      <c r="H4" s="135"/>
      <c r="I4" s="135"/>
      <c r="J4" s="135"/>
      <c r="K4" s="135"/>
      <c r="L4" s="135"/>
      <c r="M4" s="135"/>
      <c r="N4" s="135"/>
      <c r="O4" s="135"/>
      <c r="P4" s="135"/>
      <c r="Q4" s="135"/>
      <c r="R4" s="135"/>
      <c r="S4" s="135"/>
    </row>
    <row r="5" spans="1:19" ht="24.95" customHeight="1" x14ac:dyDescent="0.15">
      <c r="A5" s="135"/>
      <c r="B5" s="135"/>
      <c r="C5" s="138" t="s">
        <v>316</v>
      </c>
      <c r="D5" s="135"/>
      <c r="E5" s="135"/>
      <c r="F5" s="135"/>
      <c r="G5" s="135"/>
      <c r="H5" s="135"/>
      <c r="I5" s="135"/>
      <c r="J5" s="135"/>
      <c r="K5" s="135"/>
      <c r="L5" s="135"/>
      <c r="M5" s="135"/>
      <c r="N5" s="135"/>
      <c r="O5" s="135"/>
      <c r="P5" s="135"/>
      <c r="Q5" s="135"/>
      <c r="R5" s="135"/>
      <c r="S5" s="135"/>
    </row>
    <row r="6" spans="1:19" ht="27" customHeight="1" x14ac:dyDescent="0.15">
      <c r="A6" s="135"/>
      <c r="B6" s="135"/>
      <c r="C6" s="205" t="s">
        <v>274</v>
      </c>
      <c r="D6" s="205"/>
      <c r="E6" s="205"/>
      <c r="F6" s="205"/>
      <c r="G6" s="205"/>
      <c r="H6" s="205"/>
      <c r="I6" s="205"/>
      <c r="J6" s="205"/>
      <c r="K6" s="205"/>
      <c r="L6" s="205"/>
      <c r="M6" s="205"/>
      <c r="N6" s="205"/>
      <c r="O6" s="205"/>
      <c r="P6" s="205"/>
      <c r="Q6" s="205"/>
      <c r="R6" s="205"/>
      <c r="S6" s="135"/>
    </row>
    <row r="7" spans="1:19" ht="20.100000000000001" customHeight="1" x14ac:dyDescent="0.15">
      <c r="A7" s="135"/>
      <c r="B7" s="135"/>
      <c r="C7" s="135"/>
      <c r="D7" s="135"/>
      <c r="E7" s="135"/>
      <c r="F7" s="135"/>
      <c r="G7" s="135"/>
      <c r="H7" s="135"/>
      <c r="I7" s="139" t="s">
        <v>275</v>
      </c>
      <c r="J7" s="457" t="s">
        <v>377</v>
      </c>
      <c r="K7" s="458"/>
      <c r="L7" s="458"/>
      <c r="M7" s="458"/>
      <c r="N7" s="458"/>
      <c r="O7" s="458"/>
      <c r="P7" s="458"/>
      <c r="Q7" s="458"/>
      <c r="R7" s="458"/>
      <c r="S7" s="135"/>
    </row>
    <row r="8" spans="1:19" ht="20.100000000000001" customHeight="1" x14ac:dyDescent="0.15">
      <c r="A8" s="135"/>
      <c r="B8" s="135"/>
      <c r="C8" s="135"/>
      <c r="D8" s="135"/>
      <c r="E8" s="135"/>
      <c r="F8" s="135"/>
      <c r="G8" s="135"/>
      <c r="H8" s="135"/>
      <c r="I8" s="139" t="s">
        <v>264</v>
      </c>
      <c r="J8" s="458" t="s">
        <v>400</v>
      </c>
      <c r="K8" s="458"/>
      <c r="L8" s="458"/>
      <c r="M8" s="458"/>
      <c r="N8" s="458"/>
      <c r="O8" s="458"/>
      <c r="P8" s="458"/>
      <c r="Q8" s="458"/>
      <c r="R8" s="458"/>
      <c r="S8" s="135"/>
    </row>
    <row r="9" spans="1:19" ht="20.100000000000001" customHeight="1" x14ac:dyDescent="0.15">
      <c r="A9" s="135"/>
      <c r="B9" s="135"/>
      <c r="C9" s="135"/>
      <c r="D9" s="135"/>
      <c r="E9" s="135"/>
      <c r="F9" s="135"/>
      <c r="G9" s="135"/>
      <c r="H9" s="135"/>
      <c r="I9" s="139" t="s">
        <v>105</v>
      </c>
      <c r="J9" s="458" t="s">
        <v>331</v>
      </c>
      <c r="K9" s="458"/>
      <c r="L9" s="458"/>
      <c r="M9" s="458"/>
      <c r="N9" s="458"/>
      <c r="O9" s="458"/>
      <c r="P9" s="458"/>
      <c r="Q9" s="458"/>
      <c r="R9" s="458"/>
      <c r="S9" s="135"/>
    </row>
    <row r="10" spans="1:19" ht="20.100000000000001" customHeight="1" x14ac:dyDescent="0.15">
      <c r="A10" s="135"/>
      <c r="B10" s="135"/>
      <c r="C10" s="135"/>
      <c r="D10" s="135"/>
      <c r="E10" s="135"/>
      <c r="F10" s="135"/>
      <c r="G10" s="135"/>
      <c r="H10" s="135"/>
      <c r="I10" s="139" t="s">
        <v>319</v>
      </c>
      <c r="J10" s="458" t="s">
        <v>330</v>
      </c>
      <c r="K10" s="458"/>
      <c r="L10" s="458"/>
      <c r="M10" s="458"/>
      <c r="N10" s="458"/>
      <c r="O10" s="458"/>
      <c r="P10" s="458"/>
      <c r="Q10" s="458"/>
      <c r="R10" s="458"/>
      <c r="S10" s="135"/>
    </row>
    <row r="11" spans="1:19" ht="20.100000000000001" customHeight="1" x14ac:dyDescent="0.15">
      <c r="A11" s="135"/>
      <c r="B11" s="135"/>
      <c r="C11" s="135"/>
      <c r="D11" s="135"/>
      <c r="E11" s="135"/>
      <c r="F11" s="135"/>
      <c r="G11" s="135"/>
      <c r="H11" s="135"/>
      <c r="I11" s="140" t="s">
        <v>106</v>
      </c>
      <c r="J11" s="458" t="s">
        <v>335</v>
      </c>
      <c r="K11" s="458"/>
      <c r="L11" s="458"/>
      <c r="M11" s="458"/>
      <c r="N11" s="458"/>
      <c r="O11" s="458"/>
      <c r="P11" s="458"/>
      <c r="Q11" s="458"/>
      <c r="R11" s="458"/>
      <c r="S11" s="135"/>
    </row>
    <row r="12" spans="1:19" ht="20.100000000000001" customHeight="1" x14ac:dyDescent="0.15">
      <c r="A12" s="135"/>
      <c r="B12" s="135"/>
      <c r="C12" s="135"/>
      <c r="D12" s="135"/>
      <c r="E12" s="141"/>
      <c r="F12" s="141"/>
      <c r="G12" s="141"/>
      <c r="H12" s="141"/>
      <c r="I12" s="140" t="s">
        <v>126</v>
      </c>
      <c r="J12" s="458" t="s">
        <v>336</v>
      </c>
      <c r="K12" s="458"/>
      <c r="L12" s="458"/>
      <c r="M12" s="458"/>
      <c r="N12" s="458"/>
      <c r="O12" s="458"/>
      <c r="P12" s="458"/>
      <c r="Q12" s="458"/>
      <c r="R12" s="458"/>
      <c r="S12" s="135"/>
    </row>
    <row r="13" spans="1:19" ht="20.100000000000001" customHeight="1" x14ac:dyDescent="0.15">
      <c r="A13" s="135"/>
      <c r="B13" s="135"/>
      <c r="C13" s="135"/>
      <c r="D13" s="135"/>
      <c r="E13" s="141"/>
      <c r="F13" s="141"/>
      <c r="G13" s="141"/>
      <c r="H13" s="141"/>
      <c r="I13" s="140" t="s">
        <v>276</v>
      </c>
      <c r="J13" s="469" t="s">
        <v>332</v>
      </c>
      <c r="K13" s="458"/>
      <c r="L13" s="458"/>
      <c r="M13" s="458"/>
      <c r="N13" s="458"/>
      <c r="O13" s="458"/>
      <c r="P13" s="458"/>
      <c r="Q13" s="458"/>
      <c r="R13" s="458"/>
      <c r="S13" s="135"/>
    </row>
    <row r="14" spans="1:19" ht="9.9499999999999993" customHeight="1" x14ac:dyDescent="0.15">
      <c r="A14" s="135"/>
      <c r="B14" s="135"/>
      <c r="C14" s="135"/>
      <c r="D14" s="135"/>
      <c r="E14" s="135"/>
      <c r="F14" s="135"/>
      <c r="G14" s="135"/>
      <c r="H14" s="135"/>
      <c r="I14" s="135"/>
      <c r="J14" s="135"/>
      <c r="K14" s="135"/>
      <c r="L14" s="135"/>
      <c r="M14" s="142"/>
      <c r="N14" s="142"/>
      <c r="O14" s="142"/>
      <c r="P14" s="143"/>
      <c r="Q14" s="135"/>
      <c r="R14" s="135"/>
      <c r="S14" s="135"/>
    </row>
    <row r="15" spans="1:19" ht="18" customHeight="1" x14ac:dyDescent="0.15">
      <c r="A15" s="135"/>
      <c r="B15" s="135"/>
      <c r="C15" s="144" t="s">
        <v>300</v>
      </c>
      <c r="D15" s="135"/>
      <c r="E15" s="135"/>
      <c r="F15" s="135"/>
      <c r="G15" s="135"/>
      <c r="H15" s="135"/>
      <c r="I15" s="135"/>
      <c r="J15" s="145" t="s">
        <v>1</v>
      </c>
      <c r="K15" s="470" t="s">
        <v>2</v>
      </c>
      <c r="L15" s="470"/>
      <c r="M15" s="470"/>
      <c r="N15" s="470"/>
      <c r="O15" s="470"/>
      <c r="P15" s="470"/>
      <c r="Q15" s="470"/>
      <c r="R15" s="470"/>
      <c r="S15" s="135"/>
    </row>
    <row r="16" spans="1:19" ht="18" customHeight="1" x14ac:dyDescent="0.15">
      <c r="A16" s="135"/>
      <c r="B16" s="135"/>
      <c r="C16" s="146" t="s">
        <v>298</v>
      </c>
      <c r="D16" s="135"/>
      <c r="E16" s="135"/>
      <c r="F16" s="135"/>
      <c r="G16" s="135"/>
      <c r="H16" s="135"/>
      <c r="I16" s="135"/>
      <c r="J16" s="147" t="s">
        <v>3</v>
      </c>
      <c r="K16" s="459" t="s">
        <v>4</v>
      </c>
      <c r="L16" s="459"/>
      <c r="M16" s="459"/>
      <c r="N16" s="459"/>
      <c r="O16" s="459"/>
      <c r="P16" s="459"/>
      <c r="Q16" s="459"/>
      <c r="R16" s="459"/>
      <c r="S16" s="135"/>
    </row>
    <row r="17" spans="1:28" ht="18" customHeight="1" x14ac:dyDescent="0.15">
      <c r="A17" s="135"/>
      <c r="B17" s="135"/>
      <c r="C17" s="148" t="s">
        <v>314</v>
      </c>
      <c r="D17" s="135"/>
      <c r="E17" s="135"/>
      <c r="F17" s="135"/>
      <c r="G17" s="135"/>
      <c r="H17" s="135"/>
      <c r="I17" s="135"/>
      <c r="J17" s="147" t="s">
        <v>5</v>
      </c>
      <c r="K17" s="459" t="s">
        <v>6</v>
      </c>
      <c r="L17" s="459"/>
      <c r="M17" s="459"/>
      <c r="N17" s="459"/>
      <c r="O17" s="459"/>
      <c r="P17" s="459"/>
      <c r="Q17" s="459"/>
      <c r="R17" s="459"/>
      <c r="S17" s="135"/>
      <c r="T17" s="99"/>
      <c r="U17" s="99"/>
      <c r="V17" s="99"/>
      <c r="W17" s="99"/>
      <c r="X17" s="99"/>
      <c r="Y17" s="99"/>
      <c r="Z17" s="99"/>
      <c r="AA17" s="99"/>
      <c r="AB17" s="99"/>
    </row>
    <row r="18" spans="1:28" ht="18" customHeight="1" x14ac:dyDescent="0.15">
      <c r="A18" s="135"/>
      <c r="B18" s="135"/>
      <c r="C18" s="149" t="s">
        <v>301</v>
      </c>
      <c r="D18" s="135"/>
      <c r="E18" s="135"/>
      <c r="F18" s="135"/>
      <c r="G18" s="135"/>
      <c r="H18" s="135"/>
      <c r="I18" s="135"/>
      <c r="J18" s="147" t="s">
        <v>7</v>
      </c>
      <c r="K18" s="459" t="s">
        <v>8</v>
      </c>
      <c r="L18" s="459"/>
      <c r="M18" s="459"/>
      <c r="N18" s="459"/>
      <c r="O18" s="459"/>
      <c r="P18" s="459"/>
      <c r="Q18" s="459"/>
      <c r="R18" s="459"/>
      <c r="S18" s="135"/>
      <c r="T18" s="99"/>
      <c r="U18" s="99"/>
      <c r="V18" s="99"/>
      <c r="W18" s="99"/>
      <c r="X18" s="99"/>
      <c r="Y18" s="99"/>
      <c r="Z18" s="99"/>
      <c r="AA18" s="99"/>
      <c r="AB18" s="99"/>
    </row>
    <row r="19" spans="1:28" ht="18" customHeight="1" x14ac:dyDescent="0.15">
      <c r="A19" s="135"/>
      <c r="B19" s="135"/>
      <c r="C19" s="150" t="s">
        <v>121</v>
      </c>
      <c r="D19" s="151"/>
      <c r="E19" s="152" t="s">
        <v>317</v>
      </c>
      <c r="F19" s="153"/>
      <c r="G19" s="153"/>
      <c r="H19" s="153"/>
      <c r="I19" s="135"/>
      <c r="J19" s="147" t="s">
        <v>9</v>
      </c>
      <c r="K19" s="459" t="s">
        <v>10</v>
      </c>
      <c r="L19" s="459"/>
      <c r="M19" s="459"/>
      <c r="N19" s="459"/>
      <c r="O19" s="459"/>
      <c r="P19" s="459"/>
      <c r="Q19" s="459"/>
      <c r="R19" s="459"/>
      <c r="S19" s="135"/>
      <c r="T19" s="99"/>
      <c r="U19" s="99"/>
      <c r="V19" s="99"/>
      <c r="W19" s="99"/>
      <c r="X19" s="99"/>
      <c r="Y19" s="99"/>
      <c r="Z19" s="99"/>
      <c r="AA19" s="99"/>
      <c r="AB19" s="99"/>
    </row>
    <row r="20" spans="1:28" ht="9.9499999999999993" customHeight="1" thickBot="1" x14ac:dyDescent="0.2">
      <c r="A20" s="135"/>
      <c r="B20" s="135"/>
      <c r="C20" s="135"/>
      <c r="D20" s="135"/>
      <c r="E20" s="135"/>
      <c r="F20" s="135"/>
      <c r="G20" s="135"/>
      <c r="H20" s="135"/>
      <c r="I20" s="135"/>
      <c r="J20" s="135"/>
      <c r="K20" s="135"/>
      <c r="L20" s="135"/>
      <c r="M20" s="142"/>
      <c r="N20" s="142"/>
      <c r="O20" s="142"/>
      <c r="P20" s="143"/>
      <c r="Q20" s="135"/>
      <c r="R20" s="135"/>
      <c r="S20" s="135"/>
      <c r="T20" s="99"/>
      <c r="U20" s="99"/>
      <c r="V20" s="99"/>
      <c r="W20" s="99"/>
      <c r="X20" s="99"/>
      <c r="Y20" s="99"/>
      <c r="Z20" s="99"/>
      <c r="AA20" s="99"/>
      <c r="AB20" s="99"/>
    </row>
    <row r="21" spans="1:28" ht="30" customHeight="1" x14ac:dyDescent="0.15">
      <c r="A21" s="135"/>
      <c r="B21" s="135"/>
      <c r="C21" s="460" t="s">
        <v>130</v>
      </c>
      <c r="D21" s="461"/>
      <c r="E21" s="462"/>
      <c r="F21" s="463" t="s">
        <v>11</v>
      </c>
      <c r="G21" s="464"/>
      <c r="H21" s="465"/>
      <c r="I21" s="460" t="s">
        <v>313</v>
      </c>
      <c r="J21" s="466"/>
      <c r="K21" s="467"/>
      <c r="L21" s="154" t="s">
        <v>12</v>
      </c>
      <c r="M21" s="154" t="s">
        <v>13</v>
      </c>
      <c r="N21" s="155" t="s">
        <v>15</v>
      </c>
      <c r="O21" s="156" t="s">
        <v>14</v>
      </c>
      <c r="P21" s="468" t="s">
        <v>16</v>
      </c>
      <c r="Q21" s="468"/>
      <c r="R21" s="468"/>
      <c r="S21" s="135"/>
      <c r="T21" s="99"/>
      <c r="U21" s="99"/>
      <c r="V21" s="192"/>
      <c r="W21" s="192"/>
      <c r="X21" s="192"/>
      <c r="Y21" s="192"/>
      <c r="Z21" s="192"/>
      <c r="AA21" s="99"/>
      <c r="AB21" s="99"/>
    </row>
    <row r="22" spans="1:28" x14ac:dyDescent="0.15">
      <c r="A22" s="135"/>
      <c r="B22" s="135"/>
      <c r="C22" s="358" t="s">
        <v>96</v>
      </c>
      <c r="D22" s="362" t="s">
        <v>17</v>
      </c>
      <c r="E22" s="364"/>
      <c r="F22" s="341">
        <v>1</v>
      </c>
      <c r="G22" s="342"/>
      <c r="H22" s="343"/>
      <c r="I22" s="347" t="s">
        <v>18</v>
      </c>
      <c r="J22" s="348"/>
      <c r="K22" s="349"/>
      <c r="L22" s="157"/>
      <c r="M22" s="353">
        <v>2</v>
      </c>
      <c r="N22" s="220" t="s">
        <v>57</v>
      </c>
      <c r="O22" s="355">
        <f>IF(N22="","",IF(OR(N22="○",N22="―"),M22,IF(N22="△",M22/2,0)))</f>
        <v>2</v>
      </c>
      <c r="P22" s="369" t="s">
        <v>65</v>
      </c>
      <c r="Q22" s="369"/>
      <c r="R22" s="369"/>
      <c r="S22" s="135"/>
      <c r="T22" s="99"/>
      <c r="U22" s="99"/>
      <c r="V22" s="99"/>
      <c r="W22" s="99"/>
      <c r="X22" s="99"/>
      <c r="Y22" s="99"/>
      <c r="Z22" s="99"/>
      <c r="AA22" s="99"/>
      <c r="AB22" s="99"/>
    </row>
    <row r="23" spans="1:28" ht="35.25" customHeight="1" x14ac:dyDescent="0.15">
      <c r="A23" s="135"/>
      <c r="B23" s="135"/>
      <c r="C23" s="368"/>
      <c r="D23" s="365"/>
      <c r="E23" s="367"/>
      <c r="F23" s="344"/>
      <c r="G23" s="345"/>
      <c r="H23" s="346"/>
      <c r="I23" s="350"/>
      <c r="J23" s="351"/>
      <c r="K23" s="352"/>
      <c r="L23" s="158" t="s">
        <v>57</v>
      </c>
      <c r="M23" s="354"/>
      <c r="N23" s="221"/>
      <c r="O23" s="356"/>
      <c r="P23" s="230" t="s">
        <v>368</v>
      </c>
      <c r="Q23" s="230"/>
      <c r="R23" s="230"/>
      <c r="S23" s="135"/>
      <c r="T23" s="99"/>
      <c r="U23" s="99"/>
      <c r="V23" s="99"/>
      <c r="W23" s="99"/>
      <c r="X23" s="99"/>
      <c r="Y23" s="99"/>
      <c r="Z23" s="99"/>
      <c r="AA23" s="99"/>
      <c r="AB23" s="99"/>
    </row>
    <row r="24" spans="1:28" ht="13.5" customHeight="1" x14ac:dyDescent="0.15">
      <c r="A24" s="135"/>
      <c r="B24" s="135"/>
      <c r="C24" s="427" t="s">
        <v>265</v>
      </c>
      <c r="D24" s="362" t="s">
        <v>19</v>
      </c>
      <c r="E24" s="364"/>
      <c r="F24" s="341">
        <v>2</v>
      </c>
      <c r="G24" s="342"/>
      <c r="H24" s="343"/>
      <c r="I24" s="347" t="s">
        <v>20</v>
      </c>
      <c r="J24" s="348"/>
      <c r="K24" s="349"/>
      <c r="L24" s="157" t="s">
        <v>64</v>
      </c>
      <c r="M24" s="353">
        <v>2</v>
      </c>
      <c r="N24" s="220" t="s">
        <v>57</v>
      </c>
      <c r="O24" s="355">
        <f>IF(N24="","",IF(OR(N24="○",N24="―"),M24,IF(N24="△",M24/2,0)))</f>
        <v>2</v>
      </c>
      <c r="P24" s="369" t="s">
        <v>302</v>
      </c>
      <c r="Q24" s="369"/>
      <c r="R24" s="369"/>
      <c r="S24" s="135"/>
      <c r="T24" s="99"/>
      <c r="U24" s="99"/>
      <c r="V24" s="99"/>
      <c r="W24" s="99"/>
      <c r="X24" s="99"/>
      <c r="Y24" s="99"/>
      <c r="Z24" s="99"/>
      <c r="AA24" s="99"/>
      <c r="AB24" s="99"/>
    </row>
    <row r="25" spans="1:28" ht="30" customHeight="1" x14ac:dyDescent="0.15">
      <c r="A25" s="135"/>
      <c r="B25" s="135"/>
      <c r="C25" s="455"/>
      <c r="D25" s="365"/>
      <c r="E25" s="367"/>
      <c r="F25" s="344"/>
      <c r="G25" s="345"/>
      <c r="H25" s="346"/>
      <c r="I25" s="350"/>
      <c r="J25" s="351"/>
      <c r="K25" s="352"/>
      <c r="L25" s="158" t="s">
        <v>104</v>
      </c>
      <c r="M25" s="354"/>
      <c r="N25" s="221"/>
      <c r="O25" s="356"/>
      <c r="P25" s="230" t="s">
        <v>375</v>
      </c>
      <c r="Q25" s="230"/>
      <c r="R25" s="230"/>
      <c r="S25" s="135"/>
      <c r="T25" s="99"/>
      <c r="U25" s="99"/>
      <c r="V25" s="99"/>
      <c r="W25" s="99"/>
      <c r="X25" s="99"/>
      <c r="Y25" s="99"/>
      <c r="Z25" s="99"/>
      <c r="AA25" s="99"/>
      <c r="AB25" s="99"/>
    </row>
    <row r="26" spans="1:28" ht="13.5" customHeight="1" x14ac:dyDescent="0.15">
      <c r="A26" s="135"/>
      <c r="B26" s="135"/>
      <c r="C26" s="427" t="s">
        <v>266</v>
      </c>
      <c r="D26" s="362" t="s">
        <v>21</v>
      </c>
      <c r="E26" s="364"/>
      <c r="F26" s="341">
        <v>3</v>
      </c>
      <c r="G26" s="342"/>
      <c r="H26" s="343"/>
      <c r="I26" s="347" t="s">
        <v>22</v>
      </c>
      <c r="J26" s="348"/>
      <c r="K26" s="349"/>
      <c r="L26" s="157" t="s">
        <v>63</v>
      </c>
      <c r="M26" s="353">
        <v>2</v>
      </c>
      <c r="N26" s="220" t="s">
        <v>57</v>
      </c>
      <c r="O26" s="355">
        <f>IF(N26="","",IF(OR(N26="○",N26="―"),M26,IF(N26="△",M26/2,0)))</f>
        <v>2</v>
      </c>
      <c r="P26" s="369" t="s">
        <v>66</v>
      </c>
      <c r="Q26" s="369"/>
      <c r="R26" s="369"/>
      <c r="S26" s="135"/>
      <c r="T26" s="99"/>
      <c r="U26" s="99"/>
      <c r="V26" s="99"/>
      <c r="W26" s="99"/>
      <c r="X26" s="99"/>
      <c r="Y26" s="99"/>
      <c r="Z26" s="99"/>
      <c r="AA26" s="99"/>
      <c r="AB26" s="99"/>
    </row>
    <row r="27" spans="1:28" ht="30" customHeight="1" x14ac:dyDescent="0.15">
      <c r="A27" s="135"/>
      <c r="B27" s="135"/>
      <c r="C27" s="455"/>
      <c r="D27" s="365"/>
      <c r="E27" s="367"/>
      <c r="F27" s="344"/>
      <c r="G27" s="345"/>
      <c r="H27" s="346"/>
      <c r="I27" s="350"/>
      <c r="J27" s="351"/>
      <c r="K27" s="352"/>
      <c r="L27" s="158"/>
      <c r="M27" s="354"/>
      <c r="N27" s="221"/>
      <c r="O27" s="356"/>
      <c r="P27" s="230" t="s">
        <v>333</v>
      </c>
      <c r="Q27" s="230"/>
      <c r="R27" s="230"/>
      <c r="S27" s="135"/>
      <c r="T27" s="99"/>
      <c r="U27" s="99"/>
      <c r="V27" s="99"/>
      <c r="W27" s="99"/>
      <c r="X27" s="99"/>
      <c r="Y27" s="99"/>
      <c r="Z27" s="99"/>
      <c r="AA27" s="99"/>
      <c r="AB27" s="99"/>
    </row>
    <row r="28" spans="1:28" ht="13.5" customHeight="1" x14ac:dyDescent="0.15">
      <c r="A28" s="135"/>
      <c r="B28" s="135"/>
      <c r="C28" s="358" t="s">
        <v>267</v>
      </c>
      <c r="D28" s="452" t="s">
        <v>23</v>
      </c>
      <c r="E28" s="449" t="s">
        <v>24</v>
      </c>
      <c r="F28" s="341">
        <v>4</v>
      </c>
      <c r="G28" s="342"/>
      <c r="H28" s="343"/>
      <c r="I28" s="347" t="s">
        <v>303</v>
      </c>
      <c r="J28" s="348"/>
      <c r="K28" s="349"/>
      <c r="L28" s="157" t="s">
        <v>58</v>
      </c>
      <c r="M28" s="353">
        <v>2</v>
      </c>
      <c r="N28" s="220" t="s">
        <v>57</v>
      </c>
      <c r="O28" s="355">
        <f>IF(N28="","",IF(OR(N28="○",N28="―"),M28,IF(N28="△",M28/2,0)))</f>
        <v>2</v>
      </c>
      <c r="P28" s="369" t="s">
        <v>67</v>
      </c>
      <c r="Q28" s="369"/>
      <c r="R28" s="369"/>
      <c r="S28" s="135"/>
      <c r="T28" s="99"/>
      <c r="U28" s="99"/>
      <c r="V28" s="99"/>
      <c r="W28" s="99"/>
      <c r="X28" s="99"/>
      <c r="Y28" s="99"/>
      <c r="Z28" s="99"/>
      <c r="AA28" s="99"/>
      <c r="AB28" s="99"/>
    </row>
    <row r="29" spans="1:28" ht="30" customHeight="1" x14ac:dyDescent="0.15">
      <c r="A29" s="135"/>
      <c r="B29" s="135"/>
      <c r="C29" s="359"/>
      <c r="D29" s="453"/>
      <c r="E29" s="451"/>
      <c r="F29" s="344"/>
      <c r="G29" s="345"/>
      <c r="H29" s="346"/>
      <c r="I29" s="350"/>
      <c r="J29" s="351"/>
      <c r="K29" s="352"/>
      <c r="L29" s="158" t="s">
        <v>103</v>
      </c>
      <c r="M29" s="354"/>
      <c r="N29" s="221"/>
      <c r="O29" s="356"/>
      <c r="P29" s="230" t="s">
        <v>338</v>
      </c>
      <c r="Q29" s="230"/>
      <c r="R29" s="230"/>
      <c r="S29" s="135"/>
      <c r="T29" s="99"/>
      <c r="U29" s="99"/>
      <c r="V29" s="99"/>
      <c r="W29" s="99"/>
      <c r="X29" s="99"/>
      <c r="Y29" s="99"/>
      <c r="Z29" s="99"/>
      <c r="AA29" s="99"/>
      <c r="AB29" s="99"/>
    </row>
    <row r="30" spans="1:28" ht="13.5" customHeight="1" x14ac:dyDescent="0.15">
      <c r="A30" s="135"/>
      <c r="B30" s="135"/>
      <c r="C30" s="159"/>
      <c r="D30" s="453"/>
      <c r="E30" s="449" t="s">
        <v>25</v>
      </c>
      <c r="F30" s="341">
        <v>5</v>
      </c>
      <c r="G30" s="342"/>
      <c r="H30" s="343"/>
      <c r="I30" s="347" t="s">
        <v>102</v>
      </c>
      <c r="J30" s="348"/>
      <c r="K30" s="349"/>
      <c r="L30" s="157"/>
      <c r="M30" s="446">
        <v>2</v>
      </c>
      <c r="N30" s="220" t="s">
        <v>57</v>
      </c>
      <c r="O30" s="355">
        <f>IF(N30="","",IF(OR(N30="○",N30="―"),M30,IF(N30="△",M30/2,0)))</f>
        <v>2</v>
      </c>
      <c r="P30" s="369" t="s">
        <v>67</v>
      </c>
      <c r="Q30" s="369"/>
      <c r="R30" s="369"/>
      <c r="S30" s="135"/>
      <c r="T30" s="99"/>
      <c r="U30" s="99"/>
      <c r="V30" s="99"/>
      <c r="W30" s="99"/>
      <c r="X30" s="99"/>
      <c r="Y30" s="99"/>
      <c r="Z30" s="99"/>
      <c r="AA30" s="99"/>
      <c r="AB30" s="99"/>
    </row>
    <row r="31" spans="1:28" ht="45" customHeight="1" x14ac:dyDescent="0.15">
      <c r="A31" s="135"/>
      <c r="B31" s="135"/>
      <c r="C31" s="159"/>
      <c r="D31" s="453"/>
      <c r="E31" s="451"/>
      <c r="F31" s="344"/>
      <c r="G31" s="345"/>
      <c r="H31" s="346"/>
      <c r="I31" s="350"/>
      <c r="J31" s="351"/>
      <c r="K31" s="352"/>
      <c r="L31" s="158"/>
      <c r="M31" s="448"/>
      <c r="N31" s="221"/>
      <c r="O31" s="356"/>
      <c r="P31" s="230" t="s">
        <v>334</v>
      </c>
      <c r="Q31" s="230"/>
      <c r="R31" s="230"/>
      <c r="S31" s="135"/>
      <c r="T31" s="99"/>
      <c r="U31" s="99"/>
      <c r="V31" s="99"/>
      <c r="W31" s="99"/>
      <c r="X31" s="99"/>
      <c r="Y31" s="99"/>
      <c r="Z31" s="99"/>
      <c r="AA31" s="99"/>
      <c r="AB31" s="99"/>
    </row>
    <row r="32" spans="1:28" ht="13.5" customHeight="1" x14ac:dyDescent="0.15">
      <c r="A32" s="135"/>
      <c r="B32" s="135"/>
      <c r="C32" s="159"/>
      <c r="D32" s="453"/>
      <c r="E32" s="449" t="s">
        <v>26</v>
      </c>
      <c r="F32" s="341">
        <v>6</v>
      </c>
      <c r="G32" s="342"/>
      <c r="H32" s="343"/>
      <c r="I32" s="347" t="s">
        <v>27</v>
      </c>
      <c r="J32" s="348"/>
      <c r="K32" s="349"/>
      <c r="L32" s="157"/>
      <c r="M32" s="353">
        <v>2</v>
      </c>
      <c r="N32" s="220" t="s">
        <v>57</v>
      </c>
      <c r="O32" s="355">
        <f>IF(N32="","",IF(OR(N32="○",N32="―"),M32,IF(N32="△",M32/2,0)))</f>
        <v>2</v>
      </c>
      <c r="P32" s="369" t="s">
        <v>67</v>
      </c>
      <c r="Q32" s="369"/>
      <c r="R32" s="369"/>
      <c r="S32" s="135"/>
      <c r="T32" s="99"/>
      <c r="U32" s="99"/>
      <c r="V32" s="99"/>
      <c r="W32" s="99"/>
      <c r="X32" s="99"/>
      <c r="Y32" s="99"/>
      <c r="Z32" s="99"/>
      <c r="AA32" s="99"/>
      <c r="AB32" s="99"/>
    </row>
    <row r="33" spans="1:28" ht="30" customHeight="1" x14ac:dyDescent="0.15">
      <c r="A33" s="135"/>
      <c r="B33" s="135"/>
      <c r="C33" s="160"/>
      <c r="D33" s="454"/>
      <c r="E33" s="451"/>
      <c r="F33" s="344"/>
      <c r="G33" s="345"/>
      <c r="H33" s="346"/>
      <c r="I33" s="350"/>
      <c r="J33" s="351"/>
      <c r="K33" s="352"/>
      <c r="L33" s="158"/>
      <c r="M33" s="354"/>
      <c r="N33" s="221"/>
      <c r="O33" s="356"/>
      <c r="P33" s="230" t="s">
        <v>337</v>
      </c>
      <c r="Q33" s="230"/>
      <c r="R33" s="230"/>
      <c r="S33" s="135"/>
      <c r="T33" s="99"/>
      <c r="U33" s="99"/>
      <c r="V33" s="99"/>
      <c r="W33" s="99"/>
      <c r="X33" s="99"/>
      <c r="Y33" s="99"/>
      <c r="Z33" s="99"/>
      <c r="AA33" s="99"/>
      <c r="AB33" s="99"/>
    </row>
    <row r="34" spans="1:28" ht="13.5" customHeight="1" x14ac:dyDescent="0.15">
      <c r="A34" s="135"/>
      <c r="B34" s="135"/>
      <c r="C34" s="427" t="s">
        <v>268</v>
      </c>
      <c r="D34" s="429" t="s">
        <v>28</v>
      </c>
      <c r="E34" s="449" t="s">
        <v>29</v>
      </c>
      <c r="F34" s="341">
        <v>7</v>
      </c>
      <c r="G34" s="342"/>
      <c r="H34" s="343"/>
      <c r="I34" s="388" t="s">
        <v>115</v>
      </c>
      <c r="J34" s="389"/>
      <c r="K34" s="390"/>
      <c r="L34" s="157"/>
      <c r="M34" s="353">
        <v>2</v>
      </c>
      <c r="N34" s="220" t="s">
        <v>57</v>
      </c>
      <c r="O34" s="355">
        <f>IF(N34="","",IF(OR(N34="○",N34="―"),M34,IF(N34="△",M34/2,0)))</f>
        <v>2</v>
      </c>
      <c r="P34" s="369" t="s">
        <v>68</v>
      </c>
      <c r="Q34" s="369"/>
      <c r="R34" s="369"/>
      <c r="S34" s="135"/>
      <c r="T34" s="99"/>
      <c r="U34" s="99"/>
      <c r="V34" s="193"/>
      <c r="W34" s="193"/>
      <c r="X34" s="99"/>
      <c r="Y34" s="99"/>
      <c r="Z34" s="99"/>
      <c r="AA34" s="99"/>
      <c r="AB34" s="99"/>
    </row>
    <row r="35" spans="1:28" ht="30" customHeight="1" x14ac:dyDescent="0.15">
      <c r="A35" s="135"/>
      <c r="B35" s="135"/>
      <c r="C35" s="428"/>
      <c r="D35" s="430"/>
      <c r="E35" s="450"/>
      <c r="F35" s="344"/>
      <c r="G35" s="345"/>
      <c r="H35" s="346"/>
      <c r="I35" s="394"/>
      <c r="J35" s="395"/>
      <c r="K35" s="396"/>
      <c r="L35" s="158"/>
      <c r="M35" s="354"/>
      <c r="N35" s="221"/>
      <c r="O35" s="356"/>
      <c r="P35" s="230" t="s">
        <v>339</v>
      </c>
      <c r="Q35" s="230"/>
      <c r="R35" s="230"/>
      <c r="S35" s="135"/>
      <c r="T35" s="99"/>
      <c r="U35" s="99"/>
      <c r="V35" s="193"/>
      <c r="W35" s="193"/>
      <c r="X35" s="99"/>
      <c r="Y35" s="99"/>
      <c r="Z35" s="99"/>
      <c r="AA35" s="99"/>
      <c r="AB35" s="99"/>
    </row>
    <row r="36" spans="1:28" ht="13.5" customHeight="1" x14ac:dyDescent="0.15">
      <c r="A36" s="135"/>
      <c r="B36" s="135"/>
      <c r="C36" s="159"/>
      <c r="D36" s="430"/>
      <c r="E36" s="161"/>
      <c r="F36" s="341">
        <v>8</v>
      </c>
      <c r="G36" s="342"/>
      <c r="H36" s="343"/>
      <c r="I36" s="347" t="s">
        <v>30</v>
      </c>
      <c r="J36" s="348"/>
      <c r="K36" s="349"/>
      <c r="L36" s="157"/>
      <c r="M36" s="446">
        <v>2</v>
      </c>
      <c r="N36" s="220" t="s">
        <v>57</v>
      </c>
      <c r="O36" s="355">
        <f>IF(N36="","",IF(OR(N36="○",N36="―"),M36,IF(N36="△",M36/2,0)))</f>
        <v>2</v>
      </c>
      <c r="P36" s="369" t="s">
        <v>69</v>
      </c>
      <c r="Q36" s="369"/>
      <c r="R36" s="369"/>
      <c r="S36" s="135"/>
      <c r="T36" s="99"/>
      <c r="U36" s="99"/>
      <c r="V36" s="99"/>
      <c r="W36" s="99"/>
      <c r="X36" s="99"/>
      <c r="Y36" s="99"/>
      <c r="Z36" s="99"/>
      <c r="AA36" s="99"/>
      <c r="AB36" s="99"/>
    </row>
    <row r="37" spans="1:28" ht="30" customHeight="1" x14ac:dyDescent="0.15">
      <c r="A37" s="135"/>
      <c r="B37" s="135"/>
      <c r="C37" s="159"/>
      <c r="D37" s="430"/>
      <c r="E37" s="162"/>
      <c r="F37" s="344"/>
      <c r="G37" s="345"/>
      <c r="H37" s="346"/>
      <c r="I37" s="350"/>
      <c r="J37" s="351"/>
      <c r="K37" s="352"/>
      <c r="L37" s="158"/>
      <c r="M37" s="448"/>
      <c r="N37" s="221"/>
      <c r="O37" s="356"/>
      <c r="P37" s="230" t="s">
        <v>340</v>
      </c>
      <c r="Q37" s="230"/>
      <c r="R37" s="230"/>
      <c r="S37" s="135"/>
      <c r="T37" s="99"/>
      <c r="U37" s="99"/>
      <c r="V37" s="99"/>
      <c r="W37" s="99"/>
      <c r="X37" s="99"/>
      <c r="Y37" s="99"/>
      <c r="Z37" s="99"/>
      <c r="AA37" s="99"/>
      <c r="AB37" s="99"/>
    </row>
    <row r="38" spans="1:28" ht="12.75" customHeight="1" x14ac:dyDescent="0.15">
      <c r="A38" s="135"/>
      <c r="B38" s="135"/>
      <c r="C38" s="159"/>
      <c r="D38" s="430"/>
      <c r="E38" s="432" t="s">
        <v>31</v>
      </c>
      <c r="F38" s="341">
        <v>9</v>
      </c>
      <c r="G38" s="342"/>
      <c r="H38" s="343"/>
      <c r="I38" s="347" t="s">
        <v>116</v>
      </c>
      <c r="J38" s="348"/>
      <c r="K38" s="349"/>
      <c r="L38" s="157"/>
      <c r="M38" s="353">
        <v>2</v>
      </c>
      <c r="N38" s="220" t="s">
        <v>57</v>
      </c>
      <c r="O38" s="355">
        <f>IF(N38="","",IF(OR(N38="○",N38="―"),M38,IF(N38="△",M38/2,0)))</f>
        <v>2</v>
      </c>
      <c r="P38" s="369" t="s">
        <v>70</v>
      </c>
      <c r="Q38" s="369"/>
      <c r="R38" s="369"/>
      <c r="S38" s="135"/>
      <c r="T38" s="99"/>
      <c r="U38" s="99"/>
      <c r="V38" s="99"/>
      <c r="W38" s="99"/>
      <c r="X38" s="99"/>
      <c r="Y38" s="99"/>
      <c r="Z38" s="99"/>
      <c r="AA38" s="99"/>
      <c r="AB38" s="99"/>
    </row>
    <row r="39" spans="1:28" ht="30" customHeight="1" x14ac:dyDescent="0.15">
      <c r="A39" s="135"/>
      <c r="B39" s="135"/>
      <c r="C39" s="159"/>
      <c r="D39" s="430"/>
      <c r="E39" s="433"/>
      <c r="F39" s="344"/>
      <c r="G39" s="345"/>
      <c r="H39" s="346"/>
      <c r="I39" s="350"/>
      <c r="J39" s="351"/>
      <c r="K39" s="352"/>
      <c r="L39" s="158"/>
      <c r="M39" s="354"/>
      <c r="N39" s="221"/>
      <c r="O39" s="356"/>
      <c r="P39" s="230" t="s">
        <v>424</v>
      </c>
      <c r="Q39" s="230"/>
      <c r="R39" s="230"/>
      <c r="S39" s="135"/>
      <c r="T39" s="99"/>
      <c r="U39" s="99"/>
      <c r="V39" s="99"/>
      <c r="W39" s="99"/>
      <c r="X39" s="99"/>
      <c r="Y39" s="99"/>
      <c r="Z39" s="99"/>
      <c r="AA39" s="99"/>
      <c r="AB39" s="99"/>
    </row>
    <row r="40" spans="1:28" ht="14.25" customHeight="1" x14ac:dyDescent="0.15">
      <c r="A40" s="135"/>
      <c r="B40" s="135"/>
      <c r="C40" s="159"/>
      <c r="D40" s="430"/>
      <c r="E40" s="161"/>
      <c r="F40" s="341">
        <v>10</v>
      </c>
      <c r="G40" s="342"/>
      <c r="H40" s="343"/>
      <c r="I40" s="347" t="s">
        <v>117</v>
      </c>
      <c r="J40" s="348"/>
      <c r="K40" s="349"/>
      <c r="L40" s="157"/>
      <c r="M40" s="353">
        <v>2</v>
      </c>
      <c r="N40" s="220" t="s">
        <v>57</v>
      </c>
      <c r="O40" s="355">
        <f>IF(N40="","",IF(OR(N40="○",N40="―"),M40,IF(N40="△",M40/2,0)))</f>
        <v>2</v>
      </c>
      <c r="P40" s="369" t="s">
        <v>71</v>
      </c>
      <c r="Q40" s="369"/>
      <c r="R40" s="369"/>
      <c r="S40" s="135"/>
      <c r="T40" s="99"/>
      <c r="U40" s="99"/>
      <c r="V40" s="99"/>
      <c r="W40" s="99"/>
      <c r="X40" s="99"/>
      <c r="Y40" s="99"/>
      <c r="Z40" s="99"/>
      <c r="AA40" s="99"/>
      <c r="AB40" s="99"/>
    </row>
    <row r="41" spans="1:28" ht="30" customHeight="1" x14ac:dyDescent="0.15">
      <c r="A41" s="135"/>
      <c r="B41" s="135"/>
      <c r="C41" s="159"/>
      <c r="D41" s="430"/>
      <c r="E41" s="161"/>
      <c r="F41" s="344"/>
      <c r="G41" s="345"/>
      <c r="H41" s="346"/>
      <c r="I41" s="350"/>
      <c r="J41" s="351"/>
      <c r="K41" s="352"/>
      <c r="L41" s="158"/>
      <c r="M41" s="354"/>
      <c r="N41" s="221"/>
      <c r="O41" s="356"/>
      <c r="P41" s="230" t="s">
        <v>341</v>
      </c>
      <c r="Q41" s="230"/>
      <c r="R41" s="230"/>
      <c r="S41" s="135"/>
      <c r="T41" s="99"/>
      <c r="U41" s="99"/>
      <c r="V41" s="99"/>
      <c r="W41" s="99"/>
      <c r="X41" s="99"/>
      <c r="Y41" s="99"/>
      <c r="Z41" s="99"/>
      <c r="AA41" s="99"/>
      <c r="AB41" s="99"/>
    </row>
    <row r="42" spans="1:28" ht="13.5" customHeight="1" x14ac:dyDescent="0.15">
      <c r="A42" s="135"/>
      <c r="B42" s="135"/>
      <c r="C42" s="159"/>
      <c r="D42" s="430"/>
      <c r="E42" s="161"/>
      <c r="F42" s="341">
        <v>11</v>
      </c>
      <c r="G42" s="342"/>
      <c r="H42" s="343"/>
      <c r="I42" s="347" t="s">
        <v>305</v>
      </c>
      <c r="J42" s="348"/>
      <c r="K42" s="349"/>
      <c r="L42" s="157"/>
      <c r="M42" s="353">
        <v>2</v>
      </c>
      <c r="N42" s="220" t="s">
        <v>57</v>
      </c>
      <c r="O42" s="355">
        <f>IF(N42="","",IF(OR(N42="○",N42="―"),M42,IF(N42="△",M42/2,0)))</f>
        <v>2</v>
      </c>
      <c r="P42" s="369" t="s">
        <v>304</v>
      </c>
      <c r="Q42" s="369"/>
      <c r="R42" s="369"/>
      <c r="S42" s="135"/>
      <c r="T42" s="99"/>
      <c r="U42" s="99"/>
      <c r="V42" s="99"/>
      <c r="W42" s="99"/>
      <c r="X42" s="99"/>
      <c r="Y42" s="99"/>
      <c r="Z42" s="99"/>
      <c r="AA42" s="99"/>
      <c r="AB42" s="99"/>
    </row>
    <row r="43" spans="1:28" ht="30" customHeight="1" x14ac:dyDescent="0.15">
      <c r="A43" s="135"/>
      <c r="B43" s="135"/>
      <c r="C43" s="159"/>
      <c r="D43" s="430"/>
      <c r="E43" s="162"/>
      <c r="F43" s="344"/>
      <c r="G43" s="345"/>
      <c r="H43" s="346"/>
      <c r="I43" s="350"/>
      <c r="J43" s="351"/>
      <c r="K43" s="352"/>
      <c r="L43" s="158"/>
      <c r="M43" s="354"/>
      <c r="N43" s="221"/>
      <c r="O43" s="356"/>
      <c r="P43" s="230" t="s">
        <v>342</v>
      </c>
      <c r="Q43" s="230"/>
      <c r="R43" s="230"/>
      <c r="S43" s="135"/>
      <c r="T43" s="99"/>
      <c r="U43" s="99"/>
      <c r="V43" s="99"/>
      <c r="W43" s="99"/>
      <c r="X43" s="99"/>
      <c r="Y43" s="99"/>
      <c r="Z43" s="99"/>
      <c r="AA43" s="99"/>
      <c r="AB43" s="99"/>
    </row>
    <row r="44" spans="1:28" ht="13.5" customHeight="1" x14ac:dyDescent="0.15">
      <c r="A44" s="135"/>
      <c r="B44" s="135"/>
      <c r="C44" s="159"/>
      <c r="D44" s="430"/>
      <c r="E44" s="449" t="s">
        <v>32</v>
      </c>
      <c r="F44" s="341">
        <v>12</v>
      </c>
      <c r="G44" s="342"/>
      <c r="H44" s="343"/>
      <c r="I44" s="347" t="s">
        <v>306</v>
      </c>
      <c r="J44" s="348"/>
      <c r="K44" s="349"/>
      <c r="L44" s="157"/>
      <c r="M44" s="353">
        <v>2</v>
      </c>
      <c r="N44" s="220" t="s">
        <v>57</v>
      </c>
      <c r="O44" s="355">
        <f>IF(N44="","",IF(OR(N44="○",N44="―"),M44,IF(N44="△",M44/2,0)))</f>
        <v>2</v>
      </c>
      <c r="P44" s="369" t="s">
        <v>72</v>
      </c>
      <c r="Q44" s="369"/>
      <c r="R44" s="369"/>
      <c r="S44" s="135"/>
      <c r="T44" s="99"/>
      <c r="U44" s="99"/>
      <c r="V44" s="99"/>
      <c r="W44" s="99"/>
      <c r="X44" s="99"/>
      <c r="Y44" s="99"/>
      <c r="Z44" s="99"/>
      <c r="AA44" s="99"/>
      <c r="AB44" s="99"/>
    </row>
    <row r="45" spans="1:28" ht="30" customHeight="1" x14ac:dyDescent="0.15">
      <c r="A45" s="135"/>
      <c r="B45" s="135"/>
      <c r="C45" s="159"/>
      <c r="D45" s="430"/>
      <c r="E45" s="450"/>
      <c r="F45" s="344"/>
      <c r="G45" s="345"/>
      <c r="H45" s="346"/>
      <c r="I45" s="350"/>
      <c r="J45" s="351"/>
      <c r="K45" s="352"/>
      <c r="L45" s="158"/>
      <c r="M45" s="354"/>
      <c r="N45" s="221"/>
      <c r="O45" s="356"/>
      <c r="P45" s="230" t="s">
        <v>344</v>
      </c>
      <c r="Q45" s="230"/>
      <c r="R45" s="230"/>
      <c r="S45" s="135"/>
      <c r="T45" s="99"/>
      <c r="U45" s="99"/>
      <c r="V45" s="99"/>
      <c r="W45" s="99"/>
      <c r="X45" s="99"/>
      <c r="Y45" s="99"/>
      <c r="Z45" s="99"/>
      <c r="AA45" s="99"/>
      <c r="AB45" s="99"/>
    </row>
    <row r="46" spans="1:28" ht="13.5" customHeight="1" x14ac:dyDescent="0.15">
      <c r="A46" s="135"/>
      <c r="B46" s="135"/>
      <c r="C46" s="159"/>
      <c r="D46" s="430"/>
      <c r="E46" s="161"/>
      <c r="F46" s="341">
        <v>13</v>
      </c>
      <c r="G46" s="342"/>
      <c r="H46" s="343"/>
      <c r="I46" s="388" t="s">
        <v>307</v>
      </c>
      <c r="J46" s="389"/>
      <c r="K46" s="390"/>
      <c r="L46" s="157"/>
      <c r="M46" s="446">
        <v>2</v>
      </c>
      <c r="N46" s="220" t="s">
        <v>57</v>
      </c>
      <c r="O46" s="355">
        <f>IF(N46="","",IF(OR(N46="○",N46="―"),M46,IF(N46="△",M46/2,0)))</f>
        <v>2</v>
      </c>
      <c r="P46" s="369" t="s">
        <v>73</v>
      </c>
      <c r="Q46" s="369"/>
      <c r="R46" s="369"/>
      <c r="S46" s="135"/>
      <c r="T46" s="99"/>
      <c r="U46" s="99"/>
      <c r="V46" s="99"/>
      <c r="W46" s="99"/>
      <c r="X46" s="99"/>
      <c r="Y46" s="99"/>
      <c r="Z46" s="99"/>
      <c r="AA46" s="99"/>
      <c r="AB46" s="99"/>
    </row>
    <row r="47" spans="1:28" ht="30" customHeight="1" x14ac:dyDescent="0.15">
      <c r="A47" s="135"/>
      <c r="B47" s="135"/>
      <c r="C47" s="159"/>
      <c r="D47" s="430"/>
      <c r="E47" s="161"/>
      <c r="F47" s="381"/>
      <c r="G47" s="382"/>
      <c r="H47" s="383"/>
      <c r="I47" s="391"/>
      <c r="J47" s="392"/>
      <c r="K47" s="393"/>
      <c r="L47" s="163"/>
      <c r="M47" s="447"/>
      <c r="N47" s="313"/>
      <c r="O47" s="400"/>
      <c r="P47" s="230" t="s">
        <v>343</v>
      </c>
      <c r="Q47" s="230"/>
      <c r="R47" s="230"/>
      <c r="S47" s="135"/>
      <c r="T47" s="99"/>
      <c r="U47" s="99"/>
      <c r="V47" s="99"/>
      <c r="W47" s="99"/>
      <c r="X47" s="99"/>
      <c r="Y47" s="99"/>
      <c r="Z47" s="99"/>
      <c r="AA47" s="99"/>
      <c r="AB47" s="99"/>
    </row>
    <row r="48" spans="1:28" ht="13.5" customHeight="1" x14ac:dyDescent="0.15">
      <c r="A48" s="135"/>
      <c r="B48" s="135"/>
      <c r="C48" s="159"/>
      <c r="D48" s="430"/>
      <c r="E48" s="161"/>
      <c r="F48" s="381"/>
      <c r="G48" s="382"/>
      <c r="H48" s="383"/>
      <c r="I48" s="391"/>
      <c r="J48" s="392"/>
      <c r="K48" s="393"/>
      <c r="L48" s="163"/>
      <c r="M48" s="447"/>
      <c r="N48" s="313"/>
      <c r="O48" s="400"/>
      <c r="P48" s="369" t="s">
        <v>74</v>
      </c>
      <c r="Q48" s="369"/>
      <c r="R48" s="369"/>
      <c r="S48" s="135"/>
      <c r="T48" s="99"/>
      <c r="U48" s="99"/>
      <c r="V48" s="99"/>
      <c r="W48" s="99"/>
      <c r="X48" s="99"/>
      <c r="Y48" s="99"/>
      <c r="Z48" s="99"/>
      <c r="AA48" s="99"/>
      <c r="AB48" s="99"/>
    </row>
    <row r="49" spans="1:28" ht="30" customHeight="1" x14ac:dyDescent="0.15">
      <c r="A49" s="135"/>
      <c r="B49" s="135"/>
      <c r="C49" s="160"/>
      <c r="D49" s="431"/>
      <c r="E49" s="161"/>
      <c r="F49" s="344"/>
      <c r="G49" s="345"/>
      <c r="H49" s="346"/>
      <c r="I49" s="394"/>
      <c r="J49" s="395"/>
      <c r="K49" s="396"/>
      <c r="L49" s="158"/>
      <c r="M49" s="448"/>
      <c r="N49" s="221"/>
      <c r="O49" s="356"/>
      <c r="P49" s="230" t="s">
        <v>426</v>
      </c>
      <c r="Q49" s="230"/>
      <c r="R49" s="230"/>
      <c r="S49" s="135"/>
      <c r="T49" s="99"/>
      <c r="U49" s="99"/>
      <c r="V49" s="99"/>
      <c r="W49" s="99"/>
      <c r="X49" s="99"/>
      <c r="Y49" s="99"/>
      <c r="Z49" s="99"/>
      <c r="AA49" s="99"/>
      <c r="AB49" s="99"/>
    </row>
    <row r="50" spans="1:28" ht="15" customHeight="1" x14ac:dyDescent="0.15">
      <c r="A50" s="135"/>
      <c r="B50" s="135"/>
      <c r="C50" s="358" t="s">
        <v>269</v>
      </c>
      <c r="D50" s="429" t="s">
        <v>33</v>
      </c>
      <c r="E50" s="432" t="s">
        <v>34</v>
      </c>
      <c r="F50" s="341">
        <v>14</v>
      </c>
      <c r="G50" s="342"/>
      <c r="H50" s="343"/>
      <c r="I50" s="347" t="s">
        <v>257</v>
      </c>
      <c r="J50" s="348"/>
      <c r="K50" s="349"/>
      <c r="L50" s="157"/>
      <c r="M50" s="440" t="s">
        <v>9</v>
      </c>
      <c r="N50" s="222" t="s">
        <v>58</v>
      </c>
      <c r="O50" s="355">
        <f>IF(N50="","",IF(N50="なし",SUM(M54:M56),0))</f>
        <v>0</v>
      </c>
      <c r="P50" s="369" t="s">
        <v>76</v>
      </c>
      <c r="Q50" s="369"/>
      <c r="R50" s="369"/>
      <c r="S50" s="135"/>
      <c r="T50" s="99"/>
      <c r="U50" s="99"/>
      <c r="V50" s="99"/>
      <c r="W50" s="99"/>
      <c r="X50" s="99"/>
      <c r="Y50" s="99"/>
      <c r="Z50" s="99"/>
      <c r="AA50" s="99"/>
      <c r="AB50" s="99"/>
    </row>
    <row r="51" spans="1:28" ht="30" customHeight="1" x14ac:dyDescent="0.15">
      <c r="A51" s="135"/>
      <c r="B51" s="135"/>
      <c r="C51" s="359"/>
      <c r="D51" s="430"/>
      <c r="E51" s="433"/>
      <c r="F51" s="381"/>
      <c r="G51" s="382"/>
      <c r="H51" s="383"/>
      <c r="I51" s="360"/>
      <c r="J51" s="436"/>
      <c r="K51" s="361"/>
      <c r="L51" s="163"/>
      <c r="M51" s="441"/>
      <c r="N51" s="223"/>
      <c r="O51" s="400"/>
      <c r="P51" s="426" t="s">
        <v>345</v>
      </c>
      <c r="Q51" s="247"/>
      <c r="R51" s="247"/>
      <c r="S51" s="135"/>
      <c r="T51" s="99"/>
      <c r="U51" s="99"/>
      <c r="V51" s="99"/>
      <c r="W51" s="99"/>
      <c r="X51" s="99"/>
      <c r="Y51" s="99"/>
      <c r="Z51" s="99"/>
      <c r="AA51" s="99"/>
      <c r="AB51" s="99"/>
    </row>
    <row r="52" spans="1:28" ht="13.5" customHeight="1" x14ac:dyDescent="0.15">
      <c r="A52" s="135"/>
      <c r="B52" s="135"/>
      <c r="C52" s="159"/>
      <c r="D52" s="430"/>
      <c r="E52" s="164"/>
      <c r="F52" s="381"/>
      <c r="G52" s="382"/>
      <c r="H52" s="383"/>
      <c r="I52" s="360"/>
      <c r="J52" s="436"/>
      <c r="K52" s="361"/>
      <c r="L52" s="163"/>
      <c r="M52" s="441"/>
      <c r="N52" s="223"/>
      <c r="O52" s="400"/>
      <c r="P52" s="369" t="s">
        <v>75</v>
      </c>
      <c r="Q52" s="369"/>
      <c r="R52" s="369"/>
      <c r="S52" s="135"/>
      <c r="T52" s="99"/>
      <c r="U52" s="99"/>
      <c r="V52" s="99"/>
      <c r="W52" s="99"/>
      <c r="X52" s="99"/>
      <c r="Y52" s="99"/>
      <c r="Z52" s="99"/>
      <c r="AA52" s="99"/>
      <c r="AB52" s="99"/>
    </row>
    <row r="53" spans="1:28" ht="30" customHeight="1" x14ac:dyDescent="0.15">
      <c r="A53" s="135"/>
      <c r="B53" s="135"/>
      <c r="C53" s="159"/>
      <c r="D53" s="430"/>
      <c r="E53" s="164"/>
      <c r="F53" s="381"/>
      <c r="G53" s="382"/>
      <c r="H53" s="383"/>
      <c r="I53" s="350"/>
      <c r="J53" s="351"/>
      <c r="K53" s="352"/>
      <c r="L53" s="158"/>
      <c r="M53" s="442"/>
      <c r="N53" s="224"/>
      <c r="O53" s="356"/>
      <c r="P53" s="426" t="s">
        <v>346</v>
      </c>
      <c r="Q53" s="247"/>
      <c r="R53" s="247"/>
      <c r="S53" s="135"/>
      <c r="T53" s="99"/>
      <c r="U53" s="99"/>
      <c r="V53" s="99"/>
      <c r="W53" s="99"/>
      <c r="X53" s="99"/>
      <c r="Y53" s="99"/>
      <c r="Z53" s="99"/>
      <c r="AA53" s="99"/>
      <c r="AB53" s="99"/>
    </row>
    <row r="54" spans="1:28" ht="13.5" customHeight="1" x14ac:dyDescent="0.15">
      <c r="A54" s="135"/>
      <c r="B54" s="135"/>
      <c r="C54" s="159"/>
      <c r="D54" s="430"/>
      <c r="E54" s="161"/>
      <c r="F54" s="165"/>
      <c r="G54" s="375" t="s">
        <v>35</v>
      </c>
      <c r="H54" s="376"/>
      <c r="I54" s="347" t="s">
        <v>118</v>
      </c>
      <c r="J54" s="348"/>
      <c r="K54" s="349"/>
      <c r="L54" s="157"/>
      <c r="M54" s="443">
        <v>2</v>
      </c>
      <c r="N54" s="220" t="s">
        <v>57</v>
      </c>
      <c r="O54" s="355">
        <f>IF(N54="","",IF(N$50="なし",0,IF(OR(N54="○",N54="―"),M54,IF(N54="△",M54/2,0))))</f>
        <v>2</v>
      </c>
      <c r="P54" s="369" t="s">
        <v>77</v>
      </c>
      <c r="Q54" s="369"/>
      <c r="R54" s="369"/>
      <c r="S54" s="135"/>
      <c r="T54" s="99"/>
      <c r="U54" s="99"/>
      <c r="V54" s="99"/>
      <c r="W54" s="99"/>
      <c r="X54" s="99"/>
      <c r="Y54" s="99"/>
      <c r="Z54" s="99"/>
      <c r="AA54" s="99"/>
      <c r="AB54" s="99"/>
    </row>
    <row r="55" spans="1:28" ht="30" customHeight="1" x14ac:dyDescent="0.15">
      <c r="A55" s="135"/>
      <c r="B55" s="135"/>
      <c r="C55" s="159"/>
      <c r="D55" s="430"/>
      <c r="E55" s="161"/>
      <c r="F55" s="165"/>
      <c r="G55" s="377"/>
      <c r="H55" s="378"/>
      <c r="I55" s="350"/>
      <c r="J55" s="351"/>
      <c r="K55" s="352"/>
      <c r="L55" s="158"/>
      <c r="M55" s="444"/>
      <c r="N55" s="221"/>
      <c r="O55" s="356"/>
      <c r="P55" s="426" t="s">
        <v>427</v>
      </c>
      <c r="Q55" s="247"/>
      <c r="R55" s="247"/>
      <c r="S55" s="135"/>
      <c r="T55" s="99"/>
      <c r="U55" s="99"/>
      <c r="V55" s="99"/>
      <c r="W55" s="99"/>
      <c r="X55" s="99"/>
      <c r="Y55" s="99"/>
      <c r="Z55" s="99"/>
      <c r="AA55" s="99"/>
      <c r="AB55" s="99"/>
    </row>
    <row r="56" spans="1:28" ht="13.5" customHeight="1" x14ac:dyDescent="0.15">
      <c r="A56" s="135"/>
      <c r="B56" s="135"/>
      <c r="C56" s="159"/>
      <c r="D56" s="430"/>
      <c r="E56" s="161"/>
      <c r="F56" s="166"/>
      <c r="G56" s="375" t="s">
        <v>36</v>
      </c>
      <c r="H56" s="376"/>
      <c r="I56" s="388" t="s">
        <v>107</v>
      </c>
      <c r="J56" s="389"/>
      <c r="K56" s="390"/>
      <c r="L56" s="157"/>
      <c r="M56" s="443">
        <v>2</v>
      </c>
      <c r="N56" s="220" t="s">
        <v>57</v>
      </c>
      <c r="O56" s="355">
        <f>IF(N56="","",IF(N$50="なし",0,IF(OR(N56="○",N56="―"),M56,IF(N56="△",M56/2,0))))</f>
        <v>2</v>
      </c>
      <c r="P56" s="369" t="s">
        <v>73</v>
      </c>
      <c r="Q56" s="369"/>
      <c r="R56" s="369"/>
      <c r="S56" s="135"/>
      <c r="T56" s="99"/>
      <c r="U56" s="99"/>
      <c r="V56" s="99"/>
      <c r="W56" s="99"/>
      <c r="X56" s="99"/>
      <c r="Y56" s="99"/>
      <c r="Z56" s="99"/>
      <c r="AA56" s="99"/>
      <c r="AB56" s="99"/>
    </row>
    <row r="57" spans="1:28" ht="24.95" customHeight="1" x14ac:dyDescent="0.15">
      <c r="A57" s="135"/>
      <c r="B57" s="135"/>
      <c r="C57" s="159"/>
      <c r="D57" s="430"/>
      <c r="E57" s="161"/>
      <c r="F57" s="166"/>
      <c r="G57" s="386"/>
      <c r="H57" s="387"/>
      <c r="I57" s="391"/>
      <c r="J57" s="392"/>
      <c r="K57" s="393"/>
      <c r="L57" s="163"/>
      <c r="M57" s="445"/>
      <c r="N57" s="313"/>
      <c r="O57" s="400"/>
      <c r="P57" s="247" t="s">
        <v>382</v>
      </c>
      <c r="Q57" s="247"/>
      <c r="R57" s="247"/>
      <c r="S57" s="135"/>
      <c r="T57" s="99"/>
      <c r="U57" s="99"/>
      <c r="V57" s="99"/>
      <c r="W57" s="99"/>
      <c r="X57" s="99"/>
      <c r="Y57" s="99"/>
      <c r="Z57" s="99"/>
      <c r="AA57" s="99"/>
      <c r="AB57" s="99"/>
    </row>
    <row r="58" spans="1:28" ht="13.5" customHeight="1" x14ac:dyDescent="0.15">
      <c r="A58" s="135"/>
      <c r="B58" s="135"/>
      <c r="C58" s="159"/>
      <c r="D58" s="430"/>
      <c r="E58" s="161"/>
      <c r="F58" s="166"/>
      <c r="G58" s="386"/>
      <c r="H58" s="387"/>
      <c r="I58" s="391"/>
      <c r="J58" s="392"/>
      <c r="K58" s="393"/>
      <c r="L58" s="163"/>
      <c r="M58" s="445"/>
      <c r="N58" s="313"/>
      <c r="O58" s="400"/>
      <c r="P58" s="369" t="s">
        <v>78</v>
      </c>
      <c r="Q58" s="369"/>
      <c r="R58" s="369"/>
      <c r="S58" s="135"/>
      <c r="T58" s="99"/>
      <c r="U58" s="99"/>
      <c r="V58" s="99"/>
      <c r="W58" s="99"/>
      <c r="X58" s="99"/>
      <c r="Y58" s="99"/>
      <c r="Z58" s="99"/>
      <c r="AA58" s="99"/>
      <c r="AB58" s="99"/>
    </row>
    <row r="59" spans="1:28" ht="30" customHeight="1" x14ac:dyDescent="0.15">
      <c r="A59" s="135"/>
      <c r="B59" s="135"/>
      <c r="C59" s="160"/>
      <c r="D59" s="431"/>
      <c r="E59" s="162"/>
      <c r="F59" s="167"/>
      <c r="G59" s="377"/>
      <c r="H59" s="378"/>
      <c r="I59" s="394"/>
      <c r="J59" s="395"/>
      <c r="K59" s="396"/>
      <c r="L59" s="158"/>
      <c r="M59" s="444"/>
      <c r="N59" s="221"/>
      <c r="O59" s="356"/>
      <c r="P59" s="426" t="s">
        <v>347</v>
      </c>
      <c r="Q59" s="247"/>
      <c r="R59" s="247"/>
      <c r="S59" s="135"/>
      <c r="T59" s="99"/>
      <c r="U59" s="99"/>
      <c r="V59" s="99"/>
      <c r="W59" s="99"/>
      <c r="X59" s="99"/>
      <c r="Y59" s="99"/>
      <c r="Z59" s="99"/>
      <c r="AA59" s="99"/>
      <c r="AB59" s="99"/>
    </row>
    <row r="60" spans="1:28" ht="13.5" customHeight="1" x14ac:dyDescent="0.15">
      <c r="A60" s="135"/>
      <c r="B60" s="135"/>
      <c r="C60" s="427" t="s">
        <v>98</v>
      </c>
      <c r="D60" s="429" t="s">
        <v>33</v>
      </c>
      <c r="E60" s="432" t="s">
        <v>37</v>
      </c>
      <c r="F60" s="341">
        <v>15</v>
      </c>
      <c r="G60" s="342"/>
      <c r="H60" s="343"/>
      <c r="I60" s="347" t="s">
        <v>119</v>
      </c>
      <c r="J60" s="348"/>
      <c r="K60" s="349"/>
      <c r="L60" s="157"/>
      <c r="M60" s="353">
        <v>2</v>
      </c>
      <c r="N60" s="220" t="s">
        <v>57</v>
      </c>
      <c r="O60" s="355">
        <f>IF(N60="","",IF(OR(N60="○",N60="―"),M60,IF(N60="△",M60/2,0)))</f>
        <v>2</v>
      </c>
      <c r="P60" s="369" t="s">
        <v>108</v>
      </c>
      <c r="Q60" s="369"/>
      <c r="R60" s="369"/>
      <c r="S60" s="135"/>
      <c r="T60" s="99"/>
      <c r="U60" s="99"/>
      <c r="V60" s="99"/>
      <c r="W60" s="99"/>
      <c r="X60" s="99"/>
      <c r="Y60" s="99"/>
      <c r="Z60" s="99"/>
      <c r="AA60" s="99"/>
      <c r="AB60" s="99"/>
    </row>
    <row r="61" spans="1:28" ht="42" customHeight="1" x14ac:dyDescent="0.15">
      <c r="A61" s="135"/>
      <c r="B61" s="135"/>
      <c r="C61" s="428"/>
      <c r="D61" s="430"/>
      <c r="E61" s="433"/>
      <c r="F61" s="344"/>
      <c r="G61" s="345"/>
      <c r="H61" s="346"/>
      <c r="I61" s="350"/>
      <c r="J61" s="351"/>
      <c r="K61" s="352"/>
      <c r="L61" s="158"/>
      <c r="M61" s="354"/>
      <c r="N61" s="221"/>
      <c r="O61" s="356"/>
      <c r="P61" s="426" t="s">
        <v>348</v>
      </c>
      <c r="Q61" s="247"/>
      <c r="R61" s="247"/>
      <c r="S61" s="135"/>
      <c r="T61" s="99"/>
      <c r="U61" s="99"/>
      <c r="V61" s="99"/>
      <c r="W61" s="99"/>
      <c r="X61" s="99"/>
      <c r="Y61" s="99"/>
      <c r="Z61" s="99"/>
      <c r="AA61" s="99"/>
      <c r="AB61" s="99"/>
    </row>
    <row r="62" spans="1:28" ht="13.5" customHeight="1" x14ac:dyDescent="0.15">
      <c r="A62" s="135"/>
      <c r="B62" s="135"/>
      <c r="C62" s="159"/>
      <c r="D62" s="430"/>
      <c r="E62" s="161"/>
      <c r="F62" s="341">
        <v>16</v>
      </c>
      <c r="G62" s="342"/>
      <c r="H62" s="343"/>
      <c r="I62" s="347" t="s">
        <v>308</v>
      </c>
      <c r="J62" s="348"/>
      <c r="K62" s="349"/>
      <c r="L62" s="157"/>
      <c r="M62" s="437" t="s">
        <v>38</v>
      </c>
      <c r="N62" s="222" t="s">
        <v>58</v>
      </c>
      <c r="O62" s="355">
        <f>IF(N62="","",IF(N62="なし",SUM(M66:M76),0))</f>
        <v>0</v>
      </c>
      <c r="P62" s="369" t="s">
        <v>80</v>
      </c>
      <c r="Q62" s="369"/>
      <c r="R62" s="369"/>
      <c r="S62" s="135"/>
      <c r="T62" s="99"/>
      <c r="U62" s="99"/>
      <c r="V62" s="99"/>
      <c r="W62" s="99"/>
      <c r="X62" s="99"/>
      <c r="Y62" s="99"/>
      <c r="Z62" s="99"/>
      <c r="AA62" s="99"/>
      <c r="AB62" s="99"/>
    </row>
    <row r="63" spans="1:28" ht="20.25" customHeight="1" x14ac:dyDescent="0.15">
      <c r="A63" s="135"/>
      <c r="B63" s="135"/>
      <c r="C63" s="159"/>
      <c r="D63" s="430"/>
      <c r="E63" s="161"/>
      <c r="F63" s="381"/>
      <c r="G63" s="382"/>
      <c r="H63" s="383"/>
      <c r="I63" s="360"/>
      <c r="J63" s="436"/>
      <c r="K63" s="361"/>
      <c r="L63" s="163"/>
      <c r="M63" s="438"/>
      <c r="N63" s="223"/>
      <c r="O63" s="400"/>
      <c r="P63" s="230" t="s">
        <v>353</v>
      </c>
      <c r="Q63" s="230"/>
      <c r="R63" s="230"/>
      <c r="S63" s="135"/>
      <c r="T63" s="99"/>
      <c r="U63" s="99"/>
      <c r="V63" s="99"/>
      <c r="W63" s="99"/>
      <c r="X63" s="99"/>
      <c r="Y63" s="99"/>
      <c r="Z63" s="99"/>
      <c r="AA63" s="99"/>
      <c r="AB63" s="99"/>
    </row>
    <row r="64" spans="1:28" ht="13.5" customHeight="1" x14ac:dyDescent="0.15">
      <c r="A64" s="135"/>
      <c r="B64" s="135"/>
      <c r="C64" s="159"/>
      <c r="D64" s="430"/>
      <c r="E64" s="161"/>
      <c r="F64" s="381"/>
      <c r="G64" s="382"/>
      <c r="H64" s="383"/>
      <c r="I64" s="360"/>
      <c r="J64" s="436"/>
      <c r="K64" s="361"/>
      <c r="L64" s="163"/>
      <c r="M64" s="438"/>
      <c r="N64" s="223"/>
      <c r="O64" s="400"/>
      <c r="P64" s="369" t="s">
        <v>79</v>
      </c>
      <c r="Q64" s="369"/>
      <c r="R64" s="369"/>
      <c r="S64" s="135"/>
      <c r="T64" s="99"/>
      <c r="U64" s="99"/>
      <c r="V64" s="99"/>
      <c r="W64" s="99"/>
      <c r="X64" s="99"/>
      <c r="Y64" s="99"/>
      <c r="Z64" s="99"/>
      <c r="AA64" s="99"/>
      <c r="AB64" s="99"/>
    </row>
    <row r="65" spans="1:28" ht="20.25" customHeight="1" x14ac:dyDescent="0.15">
      <c r="A65" s="135"/>
      <c r="B65" s="135"/>
      <c r="C65" s="159"/>
      <c r="D65" s="430"/>
      <c r="E65" s="161"/>
      <c r="F65" s="381"/>
      <c r="G65" s="382"/>
      <c r="H65" s="383"/>
      <c r="I65" s="350"/>
      <c r="J65" s="351"/>
      <c r="K65" s="352"/>
      <c r="L65" s="158"/>
      <c r="M65" s="439"/>
      <c r="N65" s="224"/>
      <c r="O65" s="356"/>
      <c r="P65" s="230" t="s">
        <v>349</v>
      </c>
      <c r="Q65" s="230"/>
      <c r="R65" s="230"/>
      <c r="S65" s="135"/>
      <c r="T65" s="99"/>
      <c r="U65" s="99"/>
      <c r="V65" s="99"/>
      <c r="W65" s="99"/>
      <c r="X65" s="99"/>
      <c r="Y65" s="99"/>
      <c r="Z65" s="99"/>
      <c r="AA65" s="99"/>
      <c r="AB65" s="99"/>
    </row>
    <row r="66" spans="1:28" ht="13.5" customHeight="1" x14ac:dyDescent="0.15">
      <c r="A66" s="135"/>
      <c r="B66" s="135"/>
      <c r="C66" s="159"/>
      <c r="D66" s="430"/>
      <c r="E66" s="161"/>
      <c r="F66" s="411"/>
      <c r="G66" s="375" t="s">
        <v>261</v>
      </c>
      <c r="H66" s="376"/>
      <c r="I66" s="347" t="s">
        <v>59</v>
      </c>
      <c r="J66" s="348"/>
      <c r="K66" s="349"/>
      <c r="L66" s="157"/>
      <c r="M66" s="424">
        <v>2</v>
      </c>
      <c r="N66" s="220" t="s">
        <v>57</v>
      </c>
      <c r="O66" s="355">
        <f>IF(N66="","",IF(N$62="なし",0,IF(OR(N66="○",N66="―"),M66,IF(N66="△",M66/2,0))))</f>
        <v>2</v>
      </c>
      <c r="P66" s="369" t="s">
        <v>81</v>
      </c>
      <c r="Q66" s="369"/>
      <c r="R66" s="369"/>
      <c r="S66" s="135"/>
      <c r="T66" s="99"/>
      <c r="U66" s="99"/>
      <c r="V66" s="99"/>
      <c r="W66" s="99"/>
      <c r="X66" s="99"/>
      <c r="Y66" s="99"/>
      <c r="Z66" s="99"/>
      <c r="AA66" s="99"/>
      <c r="AB66" s="99"/>
    </row>
    <row r="67" spans="1:28" ht="30" customHeight="1" x14ac:dyDescent="0.15">
      <c r="A67" s="135"/>
      <c r="B67" s="135"/>
      <c r="C67" s="159"/>
      <c r="D67" s="430"/>
      <c r="E67" s="161"/>
      <c r="F67" s="411"/>
      <c r="G67" s="377"/>
      <c r="H67" s="378"/>
      <c r="I67" s="350"/>
      <c r="J67" s="351"/>
      <c r="K67" s="352"/>
      <c r="L67" s="158"/>
      <c r="M67" s="425"/>
      <c r="N67" s="221"/>
      <c r="O67" s="356"/>
      <c r="P67" s="230" t="s">
        <v>354</v>
      </c>
      <c r="Q67" s="230"/>
      <c r="R67" s="230"/>
      <c r="S67" s="135"/>
      <c r="T67" s="99"/>
      <c r="U67" s="99"/>
      <c r="V67" s="99"/>
      <c r="W67" s="99"/>
      <c r="X67" s="99"/>
      <c r="Y67" s="99"/>
      <c r="Z67" s="99"/>
      <c r="AA67" s="99"/>
      <c r="AB67" s="99"/>
    </row>
    <row r="68" spans="1:28" ht="13.5" customHeight="1" x14ac:dyDescent="0.15">
      <c r="A68" s="135"/>
      <c r="B68" s="135"/>
      <c r="C68" s="159"/>
      <c r="D68" s="430"/>
      <c r="E68" s="161"/>
      <c r="F68" s="411"/>
      <c r="G68" s="375" t="s">
        <v>36</v>
      </c>
      <c r="H68" s="376"/>
      <c r="I68" s="347" t="s">
        <v>60</v>
      </c>
      <c r="J68" s="348"/>
      <c r="K68" s="349"/>
      <c r="L68" s="157"/>
      <c r="M68" s="424">
        <v>2</v>
      </c>
      <c r="N68" s="220" t="s">
        <v>57</v>
      </c>
      <c r="O68" s="355">
        <f>IF(N68="","",IF(N$62="なし",0,IF(OR(N68="○",N68="―"),M68,IF(N68="△",M68/2,0))))</f>
        <v>2</v>
      </c>
      <c r="P68" s="369" t="s">
        <v>113</v>
      </c>
      <c r="Q68" s="369"/>
      <c r="R68" s="369"/>
      <c r="S68" s="135"/>
      <c r="T68" s="99"/>
      <c r="U68" s="99"/>
      <c r="V68" s="99"/>
      <c r="W68" s="99"/>
      <c r="X68" s="99"/>
      <c r="Y68" s="99"/>
      <c r="Z68" s="99"/>
      <c r="AA68" s="99"/>
      <c r="AB68" s="99"/>
    </row>
    <row r="69" spans="1:28" ht="30" customHeight="1" x14ac:dyDescent="0.15">
      <c r="A69" s="135"/>
      <c r="B69" s="135"/>
      <c r="C69" s="159"/>
      <c r="D69" s="430"/>
      <c r="E69" s="161"/>
      <c r="F69" s="411"/>
      <c r="G69" s="377"/>
      <c r="H69" s="378"/>
      <c r="I69" s="350"/>
      <c r="J69" s="351"/>
      <c r="K69" s="352"/>
      <c r="L69" s="158"/>
      <c r="M69" s="425"/>
      <c r="N69" s="221"/>
      <c r="O69" s="356"/>
      <c r="P69" s="230" t="s">
        <v>350</v>
      </c>
      <c r="Q69" s="230"/>
      <c r="R69" s="230"/>
      <c r="S69" s="135"/>
      <c r="T69" s="99"/>
      <c r="U69" s="99"/>
      <c r="V69" s="99"/>
      <c r="W69" s="99"/>
      <c r="X69" s="99"/>
      <c r="Y69" s="99"/>
      <c r="Z69" s="99"/>
      <c r="AA69" s="99"/>
      <c r="AB69" s="99"/>
    </row>
    <row r="70" spans="1:28" ht="13.5" customHeight="1" x14ac:dyDescent="0.15">
      <c r="A70" s="135"/>
      <c r="B70" s="135"/>
      <c r="C70" s="159"/>
      <c r="D70" s="430"/>
      <c r="E70" s="161"/>
      <c r="F70" s="411"/>
      <c r="G70" s="375" t="s">
        <v>40</v>
      </c>
      <c r="H70" s="376"/>
      <c r="I70" s="347" t="s">
        <v>41</v>
      </c>
      <c r="J70" s="348"/>
      <c r="K70" s="349"/>
      <c r="L70" s="157"/>
      <c r="M70" s="434" t="s">
        <v>9</v>
      </c>
      <c r="N70" s="222" t="s">
        <v>103</v>
      </c>
      <c r="O70" s="355">
        <f>IF(N70="","",IF(AND(N62="あり",N70="なし"),SUM(M72:M76),0))</f>
        <v>6</v>
      </c>
      <c r="P70" s="369" t="s">
        <v>114</v>
      </c>
      <c r="Q70" s="369"/>
      <c r="R70" s="369"/>
      <c r="S70" s="135"/>
      <c r="T70" s="99"/>
      <c r="U70" s="99"/>
      <c r="V70" s="99"/>
      <c r="W70" s="99"/>
      <c r="X70" s="99"/>
      <c r="Y70" s="99"/>
      <c r="Z70" s="99"/>
      <c r="AA70" s="99"/>
      <c r="AB70" s="99"/>
    </row>
    <row r="71" spans="1:28" ht="30" customHeight="1" x14ac:dyDescent="0.15">
      <c r="A71" s="135"/>
      <c r="B71" s="135"/>
      <c r="C71" s="159"/>
      <c r="D71" s="430"/>
      <c r="E71" s="161"/>
      <c r="F71" s="411"/>
      <c r="G71" s="386"/>
      <c r="H71" s="378"/>
      <c r="I71" s="350"/>
      <c r="J71" s="351"/>
      <c r="K71" s="352"/>
      <c r="L71" s="158"/>
      <c r="M71" s="435"/>
      <c r="N71" s="224"/>
      <c r="O71" s="356"/>
      <c r="P71" s="230"/>
      <c r="Q71" s="230"/>
      <c r="R71" s="230"/>
      <c r="S71" s="135"/>
      <c r="T71" s="99"/>
      <c r="U71" s="99"/>
      <c r="V71" s="99"/>
      <c r="W71" s="99"/>
      <c r="X71" s="99"/>
      <c r="Y71" s="99"/>
      <c r="Z71" s="99"/>
      <c r="AA71" s="99"/>
      <c r="AB71" s="99"/>
    </row>
    <row r="72" spans="1:28" ht="13.5" customHeight="1" x14ac:dyDescent="0.15">
      <c r="A72" s="135"/>
      <c r="B72" s="135"/>
      <c r="C72" s="159"/>
      <c r="D72" s="430"/>
      <c r="E72" s="161"/>
      <c r="F72" s="411"/>
      <c r="G72" s="411"/>
      <c r="H72" s="412" t="s">
        <v>263</v>
      </c>
      <c r="I72" s="347" t="s">
        <v>61</v>
      </c>
      <c r="J72" s="348"/>
      <c r="K72" s="349"/>
      <c r="L72" s="157"/>
      <c r="M72" s="414">
        <v>2</v>
      </c>
      <c r="N72" s="220"/>
      <c r="O72" s="355" t="str">
        <f>IF(N72="","",IF(N$62="なし",0,IF(N$70="なし",0,IF(OR(N72="○",N72="―"),M72,IF(N72="△",M72/2,0)))))</f>
        <v/>
      </c>
      <c r="P72" s="369" t="s">
        <v>82</v>
      </c>
      <c r="Q72" s="369"/>
      <c r="R72" s="369"/>
      <c r="S72" s="135"/>
      <c r="T72" s="99"/>
      <c r="U72" s="99"/>
      <c r="V72" s="99"/>
      <c r="W72" s="99"/>
      <c r="X72" s="99"/>
      <c r="Y72" s="99"/>
      <c r="Z72" s="99"/>
      <c r="AA72" s="99"/>
      <c r="AB72" s="99"/>
    </row>
    <row r="73" spans="1:28" ht="30" customHeight="1" x14ac:dyDescent="0.15">
      <c r="A73" s="135"/>
      <c r="B73" s="135"/>
      <c r="C73" s="159"/>
      <c r="D73" s="430"/>
      <c r="E73" s="161"/>
      <c r="F73" s="411"/>
      <c r="G73" s="411"/>
      <c r="H73" s="413"/>
      <c r="I73" s="350"/>
      <c r="J73" s="351"/>
      <c r="K73" s="352"/>
      <c r="L73" s="158"/>
      <c r="M73" s="415"/>
      <c r="N73" s="221"/>
      <c r="O73" s="356"/>
      <c r="P73" s="230"/>
      <c r="Q73" s="230"/>
      <c r="R73" s="230"/>
      <c r="S73" s="135"/>
      <c r="T73" s="99"/>
      <c r="U73" s="99"/>
      <c r="V73" s="99"/>
      <c r="W73" s="99"/>
      <c r="X73" s="99"/>
      <c r="Y73" s="99"/>
      <c r="Z73" s="99"/>
      <c r="AA73" s="99"/>
      <c r="AB73" s="99"/>
    </row>
    <row r="74" spans="1:28" ht="13.5" customHeight="1" x14ac:dyDescent="0.15">
      <c r="A74" s="135"/>
      <c r="B74" s="135"/>
      <c r="C74" s="159"/>
      <c r="D74" s="430"/>
      <c r="E74" s="161"/>
      <c r="F74" s="411"/>
      <c r="G74" s="411"/>
      <c r="H74" s="412" t="s">
        <v>42</v>
      </c>
      <c r="I74" s="347" t="s">
        <v>273</v>
      </c>
      <c r="J74" s="348"/>
      <c r="K74" s="349"/>
      <c r="L74" s="157"/>
      <c r="M74" s="414">
        <v>2</v>
      </c>
      <c r="N74" s="220"/>
      <c r="O74" s="355" t="str">
        <f>IF(N74="","",IF(N$62="なし",0,IF(N$70="なし",0,IF(OR(N74="○",N74="―"),M74,IF(N74="△",M74/2,0)))))</f>
        <v/>
      </c>
      <c r="P74" s="369" t="s">
        <v>83</v>
      </c>
      <c r="Q74" s="369"/>
      <c r="R74" s="369"/>
      <c r="S74" s="135"/>
      <c r="T74" s="99"/>
      <c r="U74" s="99"/>
      <c r="V74" s="99"/>
      <c r="W74" s="99"/>
      <c r="X74" s="99"/>
      <c r="Y74" s="99"/>
      <c r="Z74" s="99"/>
      <c r="AA74" s="99"/>
      <c r="AB74" s="99"/>
    </row>
    <row r="75" spans="1:28" ht="30" customHeight="1" x14ac:dyDescent="0.15">
      <c r="A75" s="135"/>
      <c r="B75" s="135"/>
      <c r="C75" s="159"/>
      <c r="D75" s="430"/>
      <c r="E75" s="161"/>
      <c r="F75" s="411"/>
      <c r="G75" s="411"/>
      <c r="H75" s="413"/>
      <c r="I75" s="350"/>
      <c r="J75" s="351"/>
      <c r="K75" s="352"/>
      <c r="L75" s="158"/>
      <c r="M75" s="415"/>
      <c r="N75" s="221"/>
      <c r="O75" s="356"/>
      <c r="P75" s="230"/>
      <c r="Q75" s="230"/>
      <c r="R75" s="230"/>
      <c r="S75" s="135"/>
      <c r="T75" s="99"/>
      <c r="U75" s="99"/>
      <c r="V75" s="99"/>
      <c r="W75" s="99"/>
      <c r="X75" s="99"/>
      <c r="Y75" s="99"/>
      <c r="Z75" s="99"/>
      <c r="AA75" s="99"/>
      <c r="AB75" s="99"/>
    </row>
    <row r="76" spans="1:28" ht="13.5" customHeight="1" x14ac:dyDescent="0.15">
      <c r="A76" s="135"/>
      <c r="B76" s="135"/>
      <c r="C76" s="159"/>
      <c r="D76" s="430"/>
      <c r="E76" s="161"/>
      <c r="F76" s="411"/>
      <c r="G76" s="411"/>
      <c r="H76" s="412" t="s">
        <v>262</v>
      </c>
      <c r="I76" s="347" t="s">
        <v>62</v>
      </c>
      <c r="J76" s="348"/>
      <c r="K76" s="349"/>
      <c r="L76" s="157"/>
      <c r="M76" s="414">
        <v>2</v>
      </c>
      <c r="N76" s="220"/>
      <c r="O76" s="355" t="str">
        <f>IF(N76="","",IF(N$62="なし",0,IF(N$70="なし",0,IF(OR(N76="○",N76="―"),M76,IF(N76="△",M76/2,0)))))</f>
        <v/>
      </c>
      <c r="P76" s="369" t="s">
        <v>84</v>
      </c>
      <c r="Q76" s="369"/>
      <c r="R76" s="369"/>
      <c r="S76" s="135"/>
      <c r="T76" s="99"/>
      <c r="U76" s="99"/>
      <c r="V76" s="99"/>
      <c r="W76" s="99"/>
      <c r="X76" s="99"/>
      <c r="Y76" s="99"/>
      <c r="Z76" s="99"/>
      <c r="AA76" s="99"/>
      <c r="AB76" s="99"/>
    </row>
    <row r="77" spans="1:28" ht="30" customHeight="1" x14ac:dyDescent="0.15">
      <c r="A77" s="135"/>
      <c r="B77" s="135"/>
      <c r="C77" s="159"/>
      <c r="D77" s="430"/>
      <c r="E77" s="161"/>
      <c r="F77" s="413"/>
      <c r="G77" s="411"/>
      <c r="H77" s="413"/>
      <c r="I77" s="350"/>
      <c r="J77" s="351"/>
      <c r="K77" s="352"/>
      <c r="L77" s="158"/>
      <c r="M77" s="415"/>
      <c r="N77" s="221"/>
      <c r="O77" s="356"/>
      <c r="P77" s="230"/>
      <c r="Q77" s="230"/>
      <c r="R77" s="230"/>
      <c r="S77" s="135"/>
      <c r="T77" s="99"/>
      <c r="U77" s="99"/>
      <c r="V77" s="99"/>
      <c r="W77" s="99"/>
      <c r="X77" s="99"/>
      <c r="Y77" s="99"/>
      <c r="Z77" s="99"/>
      <c r="AA77" s="99"/>
      <c r="AB77" s="99"/>
    </row>
    <row r="78" spans="1:28" ht="15" customHeight="1" x14ac:dyDescent="0.15">
      <c r="A78" s="135"/>
      <c r="B78" s="135"/>
      <c r="C78" s="159"/>
      <c r="D78" s="430"/>
      <c r="E78" s="161"/>
      <c r="F78" s="416">
        <v>17</v>
      </c>
      <c r="G78" s="417"/>
      <c r="H78" s="418"/>
      <c r="I78" s="403" t="s">
        <v>278</v>
      </c>
      <c r="J78" s="404"/>
      <c r="K78" s="405"/>
      <c r="L78" s="163"/>
      <c r="M78" s="422" t="s">
        <v>9</v>
      </c>
      <c r="N78" s="222" t="s">
        <v>58</v>
      </c>
      <c r="O78" s="355">
        <f>IF(N78="","",IF(N78="なし",M80,0))</f>
        <v>0</v>
      </c>
      <c r="P78" s="369" t="s">
        <v>114</v>
      </c>
      <c r="Q78" s="369"/>
      <c r="R78" s="369"/>
      <c r="S78" s="135"/>
      <c r="T78" s="99"/>
      <c r="U78" s="99"/>
      <c r="V78" s="99"/>
      <c r="W78" s="99"/>
      <c r="X78" s="99"/>
      <c r="Y78" s="99"/>
      <c r="Z78" s="99"/>
      <c r="AA78" s="99"/>
      <c r="AB78" s="99"/>
    </row>
    <row r="79" spans="1:28" ht="42" customHeight="1" x14ac:dyDescent="0.15">
      <c r="A79" s="135"/>
      <c r="B79" s="135"/>
      <c r="C79" s="159"/>
      <c r="D79" s="430"/>
      <c r="E79" s="161"/>
      <c r="F79" s="419"/>
      <c r="G79" s="420"/>
      <c r="H79" s="421"/>
      <c r="I79" s="406"/>
      <c r="J79" s="407"/>
      <c r="K79" s="408"/>
      <c r="L79" s="163"/>
      <c r="M79" s="423"/>
      <c r="N79" s="224"/>
      <c r="O79" s="356"/>
      <c r="P79" s="230" t="s">
        <v>352</v>
      </c>
      <c r="Q79" s="230"/>
      <c r="R79" s="230"/>
      <c r="S79" s="135"/>
      <c r="T79" s="99"/>
      <c r="U79" s="99"/>
      <c r="V79" s="99"/>
      <c r="W79" s="99"/>
      <c r="X79" s="99"/>
      <c r="Y79" s="99"/>
      <c r="Z79" s="99"/>
      <c r="AA79" s="99"/>
      <c r="AB79" s="99"/>
    </row>
    <row r="80" spans="1:28" ht="15" customHeight="1" x14ac:dyDescent="0.15">
      <c r="A80" s="135"/>
      <c r="B80" s="135"/>
      <c r="C80" s="159"/>
      <c r="D80" s="430"/>
      <c r="E80" s="161"/>
      <c r="F80" s="168"/>
      <c r="G80" s="375" t="s">
        <v>39</v>
      </c>
      <c r="H80" s="376"/>
      <c r="I80" s="403" t="s">
        <v>277</v>
      </c>
      <c r="J80" s="404"/>
      <c r="K80" s="405"/>
      <c r="L80" s="157"/>
      <c r="M80" s="409">
        <v>2</v>
      </c>
      <c r="N80" s="220" t="s">
        <v>57</v>
      </c>
      <c r="O80" s="355">
        <f>IF(N80="","",IF(N$78="なし",0,IF(N$78="なし",0,IF(OR(N80="○",N80="―"),M80,IF(N80="△",M80/2,0)))))</f>
        <v>2</v>
      </c>
      <c r="P80" s="369" t="s">
        <v>318</v>
      </c>
      <c r="Q80" s="369"/>
      <c r="R80" s="369"/>
      <c r="S80" s="135"/>
      <c r="T80" s="99"/>
      <c r="U80" s="99"/>
      <c r="V80" s="99"/>
      <c r="W80" s="99"/>
      <c r="X80" s="99"/>
      <c r="Y80" s="99"/>
      <c r="Z80" s="99"/>
      <c r="AA80" s="99"/>
      <c r="AB80" s="99"/>
    </row>
    <row r="81" spans="1:28" ht="30" customHeight="1" x14ac:dyDescent="0.15">
      <c r="A81" s="135"/>
      <c r="B81" s="135"/>
      <c r="C81" s="159"/>
      <c r="D81" s="430"/>
      <c r="E81" s="161"/>
      <c r="F81" s="168"/>
      <c r="G81" s="377"/>
      <c r="H81" s="378"/>
      <c r="I81" s="406"/>
      <c r="J81" s="407"/>
      <c r="K81" s="408"/>
      <c r="L81" s="158"/>
      <c r="M81" s="410"/>
      <c r="N81" s="221"/>
      <c r="O81" s="356"/>
      <c r="P81" s="230" t="s">
        <v>351</v>
      </c>
      <c r="Q81" s="230"/>
      <c r="R81" s="230"/>
      <c r="S81" s="135"/>
      <c r="T81" s="99"/>
      <c r="U81" s="99"/>
      <c r="V81" s="99"/>
      <c r="W81" s="99"/>
      <c r="X81" s="99"/>
      <c r="Y81" s="99"/>
      <c r="Z81" s="99"/>
      <c r="AA81" s="99"/>
      <c r="AB81" s="99"/>
    </row>
    <row r="82" spans="1:28" ht="13.5" customHeight="1" x14ac:dyDescent="0.15">
      <c r="A82" s="135"/>
      <c r="B82" s="135"/>
      <c r="C82" s="159"/>
      <c r="D82" s="430"/>
      <c r="E82" s="161"/>
      <c r="F82" s="341">
        <v>18</v>
      </c>
      <c r="G82" s="342"/>
      <c r="H82" s="343"/>
      <c r="I82" s="347" t="s">
        <v>309</v>
      </c>
      <c r="J82" s="348"/>
      <c r="K82" s="349"/>
      <c r="L82" s="157"/>
      <c r="M82" s="401" t="s">
        <v>9</v>
      </c>
      <c r="N82" s="222" t="s">
        <v>58</v>
      </c>
      <c r="O82" s="355">
        <f>IF(N82="","",IF(N82="なし",SUM(M84:M87),0))</f>
        <v>0</v>
      </c>
      <c r="P82" s="369" t="s">
        <v>109</v>
      </c>
      <c r="Q82" s="369"/>
      <c r="R82" s="369"/>
      <c r="S82" s="135"/>
      <c r="T82" s="99"/>
      <c r="U82" s="99"/>
      <c r="V82" s="99"/>
      <c r="W82" s="99"/>
      <c r="X82" s="99"/>
      <c r="Y82" s="99"/>
      <c r="Z82" s="99"/>
      <c r="AA82" s="99"/>
      <c r="AB82" s="99"/>
    </row>
    <row r="83" spans="1:28" ht="24.95" customHeight="1" x14ac:dyDescent="0.15">
      <c r="A83" s="135"/>
      <c r="B83" s="135"/>
      <c r="C83" s="159"/>
      <c r="D83" s="430"/>
      <c r="E83" s="161"/>
      <c r="F83" s="381"/>
      <c r="G83" s="382"/>
      <c r="H83" s="383"/>
      <c r="I83" s="350"/>
      <c r="J83" s="351"/>
      <c r="K83" s="352"/>
      <c r="L83" s="158"/>
      <c r="M83" s="402"/>
      <c r="N83" s="224"/>
      <c r="O83" s="356"/>
      <c r="P83" s="230" t="s">
        <v>429</v>
      </c>
      <c r="Q83" s="230"/>
      <c r="R83" s="230"/>
      <c r="S83" s="135"/>
      <c r="T83" s="99"/>
      <c r="U83" s="99"/>
      <c r="V83" s="99"/>
      <c r="W83" s="99"/>
      <c r="X83" s="99"/>
      <c r="Y83" s="99"/>
      <c r="Z83" s="99"/>
      <c r="AA83" s="99"/>
      <c r="AB83" s="99"/>
    </row>
    <row r="84" spans="1:28" ht="13.5" customHeight="1" x14ac:dyDescent="0.15">
      <c r="A84" s="135"/>
      <c r="B84" s="135"/>
      <c r="C84" s="159"/>
      <c r="D84" s="430"/>
      <c r="E84" s="161"/>
      <c r="F84" s="165"/>
      <c r="G84" s="375" t="s">
        <v>35</v>
      </c>
      <c r="H84" s="376"/>
      <c r="I84" s="388" t="s">
        <v>271</v>
      </c>
      <c r="J84" s="389"/>
      <c r="K84" s="390"/>
      <c r="L84" s="157"/>
      <c r="M84" s="397">
        <v>2</v>
      </c>
      <c r="N84" s="220" t="s">
        <v>57</v>
      </c>
      <c r="O84" s="355">
        <f>IF(N84="","",IF(N$82="なし",0,IF(N$82="なし",0,IF(OR(N84="○",N84="―"),M84,IF(N84="△",M84/2,0)))))</f>
        <v>2</v>
      </c>
      <c r="P84" s="369" t="s">
        <v>85</v>
      </c>
      <c r="Q84" s="369"/>
      <c r="R84" s="369"/>
      <c r="S84" s="135"/>
      <c r="T84" s="99"/>
      <c r="U84" s="99"/>
      <c r="V84" s="99"/>
      <c r="W84" s="99"/>
      <c r="X84" s="99"/>
      <c r="Y84" s="99"/>
      <c r="Z84" s="99"/>
      <c r="AA84" s="99"/>
      <c r="AB84" s="99"/>
    </row>
    <row r="85" spans="1:28" ht="24.95" customHeight="1" x14ac:dyDescent="0.15">
      <c r="A85" s="135"/>
      <c r="B85" s="135"/>
      <c r="C85" s="159"/>
      <c r="D85" s="430"/>
      <c r="E85" s="161"/>
      <c r="F85" s="165"/>
      <c r="G85" s="386"/>
      <c r="H85" s="387"/>
      <c r="I85" s="391"/>
      <c r="J85" s="392"/>
      <c r="K85" s="393"/>
      <c r="L85" s="163"/>
      <c r="M85" s="398"/>
      <c r="N85" s="313"/>
      <c r="O85" s="400"/>
      <c r="P85" s="230" t="s">
        <v>430</v>
      </c>
      <c r="Q85" s="230"/>
      <c r="R85" s="230"/>
      <c r="S85" s="135"/>
      <c r="T85" s="99"/>
      <c r="U85" s="99"/>
      <c r="V85" s="99"/>
      <c r="W85" s="99"/>
      <c r="X85" s="99"/>
      <c r="Y85" s="99"/>
      <c r="Z85" s="99"/>
      <c r="AA85" s="99"/>
      <c r="AB85" s="99"/>
    </row>
    <row r="86" spans="1:28" ht="13.5" customHeight="1" x14ac:dyDescent="0.15">
      <c r="A86" s="135"/>
      <c r="B86" s="135"/>
      <c r="C86" s="159"/>
      <c r="D86" s="430"/>
      <c r="E86" s="161"/>
      <c r="F86" s="165"/>
      <c r="G86" s="386"/>
      <c r="H86" s="387"/>
      <c r="I86" s="391"/>
      <c r="J86" s="392"/>
      <c r="K86" s="393"/>
      <c r="L86" s="163"/>
      <c r="M86" s="398"/>
      <c r="N86" s="313"/>
      <c r="O86" s="400" t="str">
        <f t="shared" ref="O86" si="0">IF(N86="","",IF(N$78="なし",0,IF(N$78="なし",0,IF(OR(N86="○",N86="―"),M86,IF(N86="△",M86/2,0)))))</f>
        <v/>
      </c>
      <c r="P86" s="369" t="s">
        <v>272</v>
      </c>
      <c r="Q86" s="369"/>
      <c r="R86" s="369"/>
      <c r="S86" s="135"/>
      <c r="T86" s="99"/>
      <c r="U86" s="99"/>
      <c r="V86" s="99"/>
      <c r="W86" s="99"/>
      <c r="X86" s="99"/>
      <c r="Y86" s="99"/>
      <c r="Z86" s="99"/>
      <c r="AA86" s="99"/>
      <c r="AB86" s="99"/>
    </row>
    <row r="87" spans="1:28" ht="24.95" customHeight="1" x14ac:dyDescent="0.15">
      <c r="A87" s="135"/>
      <c r="B87" s="135"/>
      <c r="C87" s="159"/>
      <c r="D87" s="431"/>
      <c r="E87" s="161"/>
      <c r="F87" s="165"/>
      <c r="G87" s="377"/>
      <c r="H87" s="378"/>
      <c r="I87" s="394"/>
      <c r="J87" s="395"/>
      <c r="K87" s="396"/>
      <c r="L87" s="158"/>
      <c r="M87" s="399"/>
      <c r="N87" s="221"/>
      <c r="O87" s="356"/>
      <c r="P87" s="230" t="s">
        <v>431</v>
      </c>
      <c r="Q87" s="230"/>
      <c r="R87" s="230"/>
      <c r="S87" s="135"/>
      <c r="T87" s="99"/>
      <c r="U87" s="99"/>
      <c r="V87" s="99"/>
      <c r="W87" s="99"/>
      <c r="X87" s="99"/>
      <c r="Y87" s="99"/>
      <c r="Z87" s="99"/>
      <c r="AA87" s="99"/>
      <c r="AB87" s="99"/>
    </row>
    <row r="88" spans="1:28" ht="13.5" customHeight="1" x14ac:dyDescent="0.15">
      <c r="A88" s="135"/>
      <c r="B88" s="135"/>
      <c r="C88" s="358" t="s">
        <v>220</v>
      </c>
      <c r="D88" s="362" t="s">
        <v>44</v>
      </c>
      <c r="E88" s="364"/>
      <c r="F88" s="341">
        <v>19</v>
      </c>
      <c r="G88" s="342"/>
      <c r="H88" s="343"/>
      <c r="I88" s="347" t="s">
        <v>127</v>
      </c>
      <c r="J88" s="348"/>
      <c r="K88" s="349"/>
      <c r="L88" s="157"/>
      <c r="M88" s="353">
        <v>2</v>
      </c>
      <c r="N88" s="220" t="s">
        <v>57</v>
      </c>
      <c r="O88" s="355">
        <f>IF(N88="","",IF(OR(N88="○",N88="―"),M88,IF(N88="△",M88/2,0)))</f>
        <v>2</v>
      </c>
      <c r="P88" s="369" t="s">
        <v>86</v>
      </c>
      <c r="Q88" s="369"/>
      <c r="R88" s="369"/>
      <c r="S88" s="135"/>
      <c r="T88" s="99"/>
      <c r="U88" s="99"/>
      <c r="V88" s="99"/>
      <c r="W88" s="99"/>
      <c r="X88" s="99"/>
      <c r="Y88" s="99"/>
      <c r="Z88" s="99"/>
      <c r="AA88" s="99"/>
      <c r="AB88" s="99"/>
    </row>
    <row r="89" spans="1:28" ht="30" customHeight="1" x14ac:dyDescent="0.15">
      <c r="A89" s="135"/>
      <c r="B89" s="135"/>
      <c r="C89" s="368"/>
      <c r="D89" s="365"/>
      <c r="E89" s="367"/>
      <c r="F89" s="344"/>
      <c r="G89" s="345"/>
      <c r="H89" s="346"/>
      <c r="I89" s="350"/>
      <c r="J89" s="351"/>
      <c r="K89" s="352"/>
      <c r="L89" s="158"/>
      <c r="M89" s="354"/>
      <c r="N89" s="221"/>
      <c r="O89" s="356"/>
      <c r="P89" s="230" t="s">
        <v>355</v>
      </c>
      <c r="Q89" s="230"/>
      <c r="R89" s="230"/>
      <c r="S89" s="135"/>
      <c r="T89" s="99"/>
      <c r="U89" s="99"/>
      <c r="V89" s="99"/>
      <c r="W89" s="99"/>
      <c r="X89" s="99"/>
      <c r="Y89" s="99"/>
      <c r="Z89" s="99"/>
      <c r="AA89" s="99"/>
      <c r="AB89" s="99"/>
    </row>
    <row r="90" spans="1:28" ht="13.5" customHeight="1" x14ac:dyDescent="0.15">
      <c r="A90" s="135"/>
      <c r="B90" s="135"/>
      <c r="C90" s="358" t="s">
        <v>99</v>
      </c>
      <c r="D90" s="347" t="s">
        <v>45</v>
      </c>
      <c r="E90" s="349"/>
      <c r="F90" s="341">
        <v>20</v>
      </c>
      <c r="G90" s="342"/>
      <c r="H90" s="343"/>
      <c r="I90" s="347" t="s">
        <v>128</v>
      </c>
      <c r="J90" s="348"/>
      <c r="K90" s="349"/>
      <c r="L90" s="157"/>
      <c r="M90" s="384" t="s">
        <v>9</v>
      </c>
      <c r="N90" s="222" t="s">
        <v>58</v>
      </c>
      <c r="O90" s="355">
        <f>IF(N90="","",IF(N90="なし",SUM(M92),0))</f>
        <v>0</v>
      </c>
      <c r="P90" s="369" t="s">
        <v>87</v>
      </c>
      <c r="Q90" s="369"/>
      <c r="R90" s="369"/>
      <c r="S90" s="135"/>
      <c r="T90" s="99"/>
      <c r="U90" s="99"/>
      <c r="V90" s="99"/>
      <c r="W90" s="99"/>
      <c r="X90" s="99"/>
      <c r="Y90" s="99"/>
      <c r="Z90" s="99"/>
      <c r="AA90" s="99"/>
      <c r="AB90" s="99"/>
    </row>
    <row r="91" spans="1:28" ht="30" customHeight="1" x14ac:dyDescent="0.15">
      <c r="A91" s="135"/>
      <c r="B91" s="135"/>
      <c r="C91" s="359"/>
      <c r="D91" s="360"/>
      <c r="E91" s="361"/>
      <c r="F91" s="381"/>
      <c r="G91" s="382"/>
      <c r="H91" s="383"/>
      <c r="I91" s="350"/>
      <c r="J91" s="351"/>
      <c r="K91" s="352"/>
      <c r="L91" s="158"/>
      <c r="M91" s="385"/>
      <c r="N91" s="224"/>
      <c r="O91" s="356"/>
      <c r="P91" s="230" t="s">
        <v>356</v>
      </c>
      <c r="Q91" s="230"/>
      <c r="R91" s="230"/>
      <c r="S91" s="135"/>
      <c r="T91" s="99"/>
      <c r="U91" s="99"/>
      <c r="V91" s="99"/>
      <c r="W91" s="99"/>
      <c r="X91" s="99"/>
      <c r="Y91" s="99"/>
      <c r="Z91" s="99"/>
      <c r="AA91" s="99"/>
      <c r="AB91" s="99"/>
    </row>
    <row r="92" spans="1:28" ht="13.5" customHeight="1" x14ac:dyDescent="0.15">
      <c r="A92" s="135"/>
      <c r="B92" s="135"/>
      <c r="C92" s="159"/>
      <c r="D92" s="169"/>
      <c r="E92" s="170"/>
      <c r="F92" s="165"/>
      <c r="G92" s="375" t="s">
        <v>35</v>
      </c>
      <c r="H92" s="376"/>
      <c r="I92" s="347" t="s">
        <v>129</v>
      </c>
      <c r="J92" s="348"/>
      <c r="K92" s="349"/>
      <c r="L92" s="157"/>
      <c r="M92" s="379">
        <v>2</v>
      </c>
      <c r="N92" s="220" t="s">
        <v>57</v>
      </c>
      <c r="O92" s="355">
        <f>IF(N92="","",IF(N$90="なし",0,IF(OR(N92="○",N92="―"),M92,IF(N92="△",M92/2,0))))</f>
        <v>2</v>
      </c>
      <c r="P92" s="369" t="s">
        <v>83</v>
      </c>
      <c r="Q92" s="369"/>
      <c r="R92" s="369"/>
      <c r="S92" s="135"/>
      <c r="T92" s="99"/>
      <c r="U92" s="99"/>
      <c r="V92" s="99"/>
      <c r="W92" s="99"/>
      <c r="X92" s="99"/>
      <c r="Y92" s="99"/>
      <c r="Z92" s="99"/>
      <c r="AA92" s="99"/>
      <c r="AB92" s="99"/>
    </row>
    <row r="93" spans="1:28" ht="30" customHeight="1" x14ac:dyDescent="0.15">
      <c r="A93" s="135"/>
      <c r="B93" s="135"/>
      <c r="C93" s="160"/>
      <c r="D93" s="171"/>
      <c r="E93" s="172"/>
      <c r="F93" s="173"/>
      <c r="G93" s="377"/>
      <c r="H93" s="378"/>
      <c r="I93" s="350"/>
      <c r="J93" s="351"/>
      <c r="K93" s="352"/>
      <c r="L93" s="158"/>
      <c r="M93" s="380"/>
      <c r="N93" s="221"/>
      <c r="O93" s="356"/>
      <c r="P93" s="230" t="s">
        <v>432</v>
      </c>
      <c r="Q93" s="230"/>
      <c r="R93" s="230"/>
      <c r="S93" s="135"/>
      <c r="T93" s="99"/>
      <c r="U93" s="99"/>
      <c r="V93" s="99"/>
      <c r="W93" s="99"/>
      <c r="X93" s="99"/>
      <c r="Y93" s="99"/>
      <c r="Z93" s="99"/>
      <c r="AA93" s="99"/>
      <c r="AB93" s="99"/>
    </row>
    <row r="94" spans="1:28" ht="13.5" customHeight="1" x14ac:dyDescent="0.15">
      <c r="A94" s="135"/>
      <c r="B94" s="135"/>
      <c r="C94" s="358" t="s">
        <v>282</v>
      </c>
      <c r="D94" s="347" t="s">
        <v>46</v>
      </c>
      <c r="E94" s="349"/>
      <c r="F94" s="341">
        <v>21</v>
      </c>
      <c r="G94" s="342"/>
      <c r="H94" s="343"/>
      <c r="I94" s="347" t="s">
        <v>47</v>
      </c>
      <c r="J94" s="348"/>
      <c r="K94" s="349"/>
      <c r="L94" s="157"/>
      <c r="M94" s="353">
        <v>2</v>
      </c>
      <c r="N94" s="220" t="s">
        <v>57</v>
      </c>
      <c r="O94" s="355">
        <f>IF(N94="","",IF(OR(N94="○",N94="―"),M94,IF(N94="△",M94/2,0)))</f>
        <v>2</v>
      </c>
      <c r="P94" s="369" t="s">
        <v>88</v>
      </c>
      <c r="Q94" s="369"/>
      <c r="R94" s="369"/>
      <c r="S94" s="135"/>
      <c r="T94" s="99"/>
      <c r="U94" s="99"/>
      <c r="V94" s="99"/>
      <c r="W94" s="99"/>
      <c r="X94" s="99"/>
      <c r="Y94" s="99"/>
      <c r="Z94" s="99"/>
      <c r="AA94" s="99"/>
      <c r="AB94" s="99"/>
    </row>
    <row r="95" spans="1:28" ht="30" customHeight="1" x14ac:dyDescent="0.15">
      <c r="A95" s="135"/>
      <c r="B95" s="135"/>
      <c r="C95" s="368"/>
      <c r="D95" s="350"/>
      <c r="E95" s="352"/>
      <c r="F95" s="344"/>
      <c r="G95" s="345"/>
      <c r="H95" s="346"/>
      <c r="I95" s="350"/>
      <c r="J95" s="351"/>
      <c r="K95" s="352"/>
      <c r="L95" s="158"/>
      <c r="M95" s="354"/>
      <c r="N95" s="221"/>
      <c r="O95" s="356"/>
      <c r="P95" s="230" t="s">
        <v>357</v>
      </c>
      <c r="Q95" s="230"/>
      <c r="R95" s="230"/>
      <c r="S95" s="135"/>
      <c r="T95" s="99"/>
      <c r="U95" s="99"/>
      <c r="V95" s="99"/>
      <c r="W95" s="99"/>
      <c r="X95" s="99"/>
      <c r="Y95" s="99"/>
      <c r="Z95" s="99"/>
      <c r="AA95" s="99"/>
      <c r="AB95" s="99"/>
    </row>
    <row r="96" spans="1:28" ht="13.5" customHeight="1" x14ac:dyDescent="0.15">
      <c r="A96" s="135"/>
      <c r="B96" s="135"/>
      <c r="C96" s="358" t="s">
        <v>100</v>
      </c>
      <c r="D96" s="347" t="s">
        <v>48</v>
      </c>
      <c r="E96" s="349"/>
      <c r="F96" s="341">
        <v>22</v>
      </c>
      <c r="G96" s="342"/>
      <c r="H96" s="343"/>
      <c r="I96" s="347" t="s">
        <v>258</v>
      </c>
      <c r="J96" s="348"/>
      <c r="K96" s="349"/>
      <c r="L96" s="157"/>
      <c r="M96" s="353">
        <v>2</v>
      </c>
      <c r="N96" s="220" t="s">
        <v>57</v>
      </c>
      <c r="O96" s="355">
        <f>IF(N96="","",IF(OR(N96="○",N96="―"),M96,IF(N96="△",M96/2,0)))</f>
        <v>2</v>
      </c>
      <c r="P96" s="369" t="s">
        <v>256</v>
      </c>
      <c r="Q96" s="369"/>
      <c r="R96" s="369"/>
      <c r="S96" s="135"/>
      <c r="T96" s="99"/>
      <c r="U96" s="99"/>
      <c r="V96" s="99"/>
      <c r="W96" s="99"/>
      <c r="X96" s="99"/>
      <c r="Y96" s="99"/>
      <c r="Z96" s="99"/>
      <c r="AA96" s="99"/>
      <c r="AB96" s="99"/>
    </row>
    <row r="97" spans="1:28" ht="30" customHeight="1" x14ac:dyDescent="0.15">
      <c r="A97" s="135"/>
      <c r="B97" s="135"/>
      <c r="C97" s="359"/>
      <c r="D97" s="360"/>
      <c r="E97" s="361"/>
      <c r="F97" s="344"/>
      <c r="G97" s="345"/>
      <c r="H97" s="346"/>
      <c r="I97" s="350"/>
      <c r="J97" s="351"/>
      <c r="K97" s="352"/>
      <c r="L97" s="158"/>
      <c r="M97" s="354"/>
      <c r="N97" s="221"/>
      <c r="O97" s="356"/>
      <c r="P97" s="230" t="s">
        <v>358</v>
      </c>
      <c r="Q97" s="230"/>
      <c r="R97" s="230"/>
      <c r="S97" s="135"/>
      <c r="T97" s="99"/>
      <c r="U97" s="99"/>
      <c r="V97" s="99"/>
      <c r="W97" s="99"/>
      <c r="X97" s="99"/>
      <c r="Y97" s="99"/>
      <c r="Z97" s="99"/>
      <c r="AA97" s="99"/>
      <c r="AB97" s="99"/>
    </row>
    <row r="98" spans="1:28" ht="35.1" customHeight="1" x14ac:dyDescent="0.15">
      <c r="A98" s="135"/>
      <c r="B98" s="135"/>
      <c r="C98" s="174"/>
      <c r="D98" s="169"/>
      <c r="E98" s="170"/>
      <c r="F98" s="372">
        <v>23</v>
      </c>
      <c r="G98" s="373"/>
      <c r="H98" s="374"/>
      <c r="I98" s="347" t="s">
        <v>310</v>
      </c>
      <c r="J98" s="348"/>
      <c r="K98" s="349"/>
      <c r="L98" s="157"/>
      <c r="M98" s="175">
        <v>2</v>
      </c>
      <c r="N98" s="134" t="s">
        <v>57</v>
      </c>
      <c r="O98" s="176">
        <f>IF(N98="","",IF(OR(N98="○",N98="―"),M98,IF(N98="△",M98/2,0)))</f>
        <v>2</v>
      </c>
      <c r="P98" s="304" t="s">
        <v>359</v>
      </c>
      <c r="Q98" s="304"/>
      <c r="R98" s="304"/>
      <c r="S98" s="135"/>
      <c r="T98" s="99"/>
      <c r="U98" s="99"/>
      <c r="V98" s="99"/>
      <c r="W98" s="99"/>
      <c r="X98" s="99"/>
      <c r="Y98" s="99"/>
      <c r="Z98" s="99"/>
      <c r="AA98" s="99"/>
      <c r="AB98" s="99"/>
    </row>
    <row r="99" spans="1:28" ht="35.1" customHeight="1" x14ac:dyDescent="0.15">
      <c r="A99" s="135"/>
      <c r="B99" s="135"/>
      <c r="C99" s="174"/>
      <c r="D99" s="169"/>
      <c r="E99" s="170"/>
      <c r="F99" s="372">
        <v>24</v>
      </c>
      <c r="G99" s="373"/>
      <c r="H99" s="374"/>
      <c r="I99" s="347" t="s">
        <v>311</v>
      </c>
      <c r="J99" s="348"/>
      <c r="K99" s="349"/>
      <c r="L99" s="157"/>
      <c r="M99" s="175">
        <v>2</v>
      </c>
      <c r="N99" s="134" t="s">
        <v>57</v>
      </c>
      <c r="O99" s="176">
        <f>IF(N99="","",IF(OR(N99="○",N99="―"),M99,IF(N99="△",M99/2,0)))</f>
        <v>2</v>
      </c>
      <c r="P99" s="304" t="s">
        <v>360</v>
      </c>
      <c r="Q99" s="304"/>
      <c r="R99" s="304"/>
      <c r="S99" s="135"/>
      <c r="T99" s="99"/>
      <c r="U99" s="99"/>
      <c r="V99" s="99"/>
      <c r="W99" s="99"/>
      <c r="X99" s="99"/>
      <c r="Y99" s="99"/>
      <c r="Z99" s="99"/>
      <c r="AA99" s="99"/>
      <c r="AB99" s="99"/>
    </row>
    <row r="100" spans="1:28" ht="13.5" customHeight="1" x14ac:dyDescent="0.15">
      <c r="A100" s="135"/>
      <c r="B100" s="135"/>
      <c r="C100" s="358" t="s">
        <v>101</v>
      </c>
      <c r="D100" s="362" t="s">
        <v>49</v>
      </c>
      <c r="E100" s="364"/>
      <c r="F100" s="341">
        <v>25</v>
      </c>
      <c r="G100" s="342"/>
      <c r="H100" s="343"/>
      <c r="I100" s="347" t="s">
        <v>312</v>
      </c>
      <c r="J100" s="348"/>
      <c r="K100" s="349"/>
      <c r="L100" s="157"/>
      <c r="M100" s="353">
        <v>2</v>
      </c>
      <c r="N100" s="220" t="s">
        <v>57</v>
      </c>
      <c r="O100" s="355">
        <f>IF(N100="","",IF(OR(N100="○",N100="―"),M100,IF(N100="△",M100/2,0)))</f>
        <v>2</v>
      </c>
      <c r="P100" s="357" t="s">
        <v>89</v>
      </c>
      <c r="Q100" s="357"/>
      <c r="R100" s="357"/>
      <c r="S100" s="135"/>
      <c r="T100" s="99"/>
      <c r="U100" s="99"/>
      <c r="V100" s="99"/>
      <c r="W100" s="99"/>
      <c r="X100" s="99"/>
      <c r="Y100" s="99"/>
      <c r="Z100" s="99"/>
      <c r="AA100" s="99"/>
      <c r="AB100" s="99"/>
    </row>
    <row r="101" spans="1:28" ht="30" customHeight="1" x14ac:dyDescent="0.15">
      <c r="A101" s="135"/>
      <c r="B101" s="135"/>
      <c r="C101" s="359"/>
      <c r="D101" s="370"/>
      <c r="E101" s="371"/>
      <c r="F101" s="344"/>
      <c r="G101" s="345"/>
      <c r="H101" s="346"/>
      <c r="I101" s="350"/>
      <c r="J101" s="351"/>
      <c r="K101" s="352"/>
      <c r="L101" s="158"/>
      <c r="M101" s="354"/>
      <c r="N101" s="221"/>
      <c r="O101" s="356"/>
      <c r="P101" s="230" t="s">
        <v>361</v>
      </c>
      <c r="Q101" s="230"/>
      <c r="R101" s="230"/>
      <c r="S101" s="135"/>
      <c r="T101" s="99"/>
      <c r="U101" s="99"/>
      <c r="V101" s="99"/>
      <c r="W101" s="99"/>
      <c r="X101" s="99"/>
      <c r="Y101" s="99"/>
      <c r="Z101" s="99"/>
      <c r="AA101" s="99"/>
      <c r="AB101" s="99"/>
    </row>
    <row r="102" spans="1:28" ht="13.5" customHeight="1" x14ac:dyDescent="0.15">
      <c r="A102" s="135"/>
      <c r="B102" s="135"/>
      <c r="C102" s="174"/>
      <c r="D102" s="169"/>
      <c r="E102" s="170"/>
      <c r="F102" s="341">
        <v>26</v>
      </c>
      <c r="G102" s="342"/>
      <c r="H102" s="343"/>
      <c r="I102" s="347" t="s">
        <v>120</v>
      </c>
      <c r="J102" s="348"/>
      <c r="K102" s="349"/>
      <c r="L102" s="157"/>
      <c r="M102" s="353">
        <v>2</v>
      </c>
      <c r="N102" s="220" t="s">
        <v>57</v>
      </c>
      <c r="O102" s="355">
        <f>IF(N102="","",IF(OR(N102="○",N102="―"),M102,IF(N102="△",M102/2,0)))</f>
        <v>2</v>
      </c>
      <c r="P102" s="369" t="s">
        <v>90</v>
      </c>
      <c r="Q102" s="369"/>
      <c r="R102" s="369"/>
      <c r="S102" s="135"/>
      <c r="T102" s="99"/>
      <c r="U102" s="99"/>
      <c r="V102" s="99"/>
      <c r="W102" s="99"/>
      <c r="X102" s="99"/>
      <c r="Y102" s="99"/>
      <c r="Z102" s="99"/>
      <c r="AA102" s="99"/>
      <c r="AB102" s="99"/>
    </row>
    <row r="103" spans="1:28" ht="30" customHeight="1" x14ac:dyDescent="0.15">
      <c r="A103" s="135"/>
      <c r="B103" s="135"/>
      <c r="C103" s="177"/>
      <c r="D103" s="171"/>
      <c r="E103" s="172"/>
      <c r="F103" s="344"/>
      <c r="G103" s="345"/>
      <c r="H103" s="346"/>
      <c r="I103" s="350"/>
      <c r="J103" s="351"/>
      <c r="K103" s="352"/>
      <c r="L103" s="158"/>
      <c r="M103" s="354"/>
      <c r="N103" s="221"/>
      <c r="O103" s="356"/>
      <c r="P103" s="230" t="s">
        <v>362</v>
      </c>
      <c r="Q103" s="230"/>
      <c r="R103" s="230"/>
      <c r="S103" s="135"/>
      <c r="T103" s="99"/>
      <c r="U103" s="99"/>
      <c r="V103" s="99"/>
      <c r="W103" s="99"/>
      <c r="X103" s="99"/>
      <c r="Y103" s="99"/>
      <c r="Z103" s="99"/>
      <c r="AA103" s="99"/>
      <c r="AB103" s="99"/>
    </row>
    <row r="104" spans="1:28" ht="13.5" customHeight="1" x14ac:dyDescent="0.15">
      <c r="A104" s="135"/>
      <c r="B104" s="135"/>
      <c r="C104" s="358" t="s">
        <v>246</v>
      </c>
      <c r="D104" s="347" t="s">
        <v>50</v>
      </c>
      <c r="E104" s="349"/>
      <c r="F104" s="341">
        <v>27</v>
      </c>
      <c r="G104" s="342"/>
      <c r="H104" s="343"/>
      <c r="I104" s="347" t="s">
        <v>110</v>
      </c>
      <c r="J104" s="348"/>
      <c r="K104" s="349"/>
      <c r="L104" s="157"/>
      <c r="M104" s="353">
        <v>2</v>
      </c>
      <c r="N104" s="220" t="s">
        <v>57</v>
      </c>
      <c r="O104" s="355">
        <f>IF(N104="","",IF(OR(N104="○",N104="―"),M104,IF(N104="△",M104/2,0)))</f>
        <v>2</v>
      </c>
      <c r="P104" s="369" t="s">
        <v>91</v>
      </c>
      <c r="Q104" s="369"/>
      <c r="R104" s="369"/>
      <c r="S104" s="135"/>
      <c r="T104" s="99"/>
      <c r="U104" s="99"/>
      <c r="V104" s="99"/>
      <c r="W104" s="99"/>
      <c r="X104" s="99"/>
      <c r="Y104" s="99"/>
      <c r="Z104" s="99"/>
      <c r="AA104" s="99"/>
      <c r="AB104" s="99"/>
    </row>
    <row r="105" spans="1:28" ht="30" customHeight="1" x14ac:dyDescent="0.15">
      <c r="A105" s="135"/>
      <c r="B105" s="135"/>
      <c r="C105" s="359"/>
      <c r="D105" s="360"/>
      <c r="E105" s="361"/>
      <c r="F105" s="344"/>
      <c r="G105" s="345"/>
      <c r="H105" s="346"/>
      <c r="I105" s="350"/>
      <c r="J105" s="351"/>
      <c r="K105" s="352"/>
      <c r="L105" s="158"/>
      <c r="M105" s="354"/>
      <c r="N105" s="221"/>
      <c r="O105" s="356"/>
      <c r="P105" s="230" t="s">
        <v>363</v>
      </c>
      <c r="Q105" s="230"/>
      <c r="R105" s="230"/>
      <c r="S105" s="135"/>
      <c r="T105" s="99"/>
      <c r="U105" s="99"/>
      <c r="V105" s="99"/>
      <c r="W105" s="99"/>
      <c r="X105" s="99"/>
      <c r="Y105" s="99"/>
      <c r="Z105" s="99"/>
      <c r="AA105" s="99"/>
      <c r="AB105" s="99"/>
    </row>
    <row r="106" spans="1:28" ht="13.5" customHeight="1" x14ac:dyDescent="0.15">
      <c r="A106" s="135"/>
      <c r="B106" s="135"/>
      <c r="C106" s="174"/>
      <c r="D106" s="169"/>
      <c r="E106" s="170"/>
      <c r="F106" s="341">
        <v>28</v>
      </c>
      <c r="G106" s="342"/>
      <c r="H106" s="343"/>
      <c r="I106" s="347" t="s">
        <v>51</v>
      </c>
      <c r="J106" s="348"/>
      <c r="K106" s="349"/>
      <c r="L106" s="157"/>
      <c r="M106" s="353">
        <v>2</v>
      </c>
      <c r="N106" s="220" t="s">
        <v>57</v>
      </c>
      <c r="O106" s="355">
        <f>IF(N106="","",IF(OR(N106="○",N106="―"),M106,IF(N106="△",M106/2,0)))</f>
        <v>2</v>
      </c>
      <c r="P106" s="369" t="s">
        <v>90</v>
      </c>
      <c r="Q106" s="369"/>
      <c r="R106" s="369"/>
      <c r="S106" s="135"/>
      <c r="T106" s="99"/>
      <c r="U106" s="99"/>
      <c r="V106" s="99"/>
      <c r="W106" s="99"/>
      <c r="X106" s="99"/>
      <c r="Y106" s="99"/>
      <c r="Z106" s="99"/>
      <c r="AA106" s="99"/>
      <c r="AB106" s="99"/>
    </row>
    <row r="107" spans="1:28" ht="30" customHeight="1" x14ac:dyDescent="0.15">
      <c r="A107" s="135"/>
      <c r="B107" s="135"/>
      <c r="C107" s="177"/>
      <c r="D107" s="171"/>
      <c r="E107" s="172"/>
      <c r="F107" s="344"/>
      <c r="G107" s="345"/>
      <c r="H107" s="346"/>
      <c r="I107" s="350"/>
      <c r="J107" s="351"/>
      <c r="K107" s="352"/>
      <c r="L107" s="158"/>
      <c r="M107" s="354"/>
      <c r="N107" s="221"/>
      <c r="O107" s="356"/>
      <c r="P107" s="230" t="s">
        <v>399</v>
      </c>
      <c r="Q107" s="230"/>
      <c r="R107" s="230"/>
      <c r="S107" s="135"/>
      <c r="T107" s="99"/>
      <c r="U107" s="99"/>
      <c r="V107" s="99"/>
      <c r="W107" s="99"/>
      <c r="X107" s="99"/>
      <c r="Y107" s="99"/>
      <c r="Z107" s="99"/>
      <c r="AA107" s="99"/>
      <c r="AB107" s="99"/>
    </row>
    <row r="108" spans="1:28" ht="13.5" customHeight="1" x14ac:dyDescent="0.15">
      <c r="A108" s="135"/>
      <c r="B108" s="135"/>
      <c r="C108" s="358" t="s">
        <v>283</v>
      </c>
      <c r="D108" s="362" t="s">
        <v>52</v>
      </c>
      <c r="E108" s="364"/>
      <c r="F108" s="341">
        <v>29</v>
      </c>
      <c r="G108" s="342"/>
      <c r="H108" s="343"/>
      <c r="I108" s="347" t="s">
        <v>111</v>
      </c>
      <c r="J108" s="348"/>
      <c r="K108" s="349"/>
      <c r="L108" s="178"/>
      <c r="M108" s="353">
        <v>2</v>
      </c>
      <c r="N108" s="220" t="s">
        <v>57</v>
      </c>
      <c r="O108" s="355">
        <f>IF(N108="","",IF(OR(N108="○",N108="―"),M108,IF(N108="△",M108/2,0)))</f>
        <v>2</v>
      </c>
      <c r="P108" s="357" t="s">
        <v>92</v>
      </c>
      <c r="Q108" s="357"/>
      <c r="R108" s="357"/>
      <c r="S108" s="135"/>
      <c r="T108" s="99"/>
      <c r="U108" s="99"/>
      <c r="V108" s="99"/>
      <c r="W108" s="99"/>
      <c r="X108" s="99"/>
      <c r="Y108" s="99"/>
      <c r="Z108" s="99"/>
      <c r="AA108" s="99"/>
      <c r="AB108" s="99"/>
    </row>
    <row r="109" spans="1:28" ht="30" customHeight="1" x14ac:dyDescent="0.15">
      <c r="A109" s="135"/>
      <c r="B109" s="135"/>
      <c r="C109" s="368"/>
      <c r="D109" s="365"/>
      <c r="E109" s="367"/>
      <c r="F109" s="344"/>
      <c r="G109" s="345"/>
      <c r="H109" s="346"/>
      <c r="I109" s="350"/>
      <c r="J109" s="351"/>
      <c r="K109" s="352"/>
      <c r="L109" s="179"/>
      <c r="M109" s="354"/>
      <c r="N109" s="221"/>
      <c r="O109" s="356"/>
      <c r="P109" s="230" t="s">
        <v>365</v>
      </c>
      <c r="Q109" s="230"/>
      <c r="R109" s="230"/>
      <c r="S109" s="135"/>
      <c r="T109" s="99"/>
      <c r="U109" s="99"/>
      <c r="V109" s="99"/>
      <c r="W109" s="99"/>
      <c r="X109" s="99"/>
      <c r="Y109" s="99"/>
      <c r="Z109" s="99"/>
      <c r="AA109" s="99"/>
      <c r="AB109" s="99"/>
    </row>
    <row r="110" spans="1:28" ht="13.5" customHeight="1" x14ac:dyDescent="0.15">
      <c r="A110" s="135"/>
      <c r="B110" s="135"/>
      <c r="C110" s="358" t="s">
        <v>251</v>
      </c>
      <c r="D110" s="347" t="s">
        <v>53</v>
      </c>
      <c r="E110" s="349"/>
      <c r="F110" s="341">
        <v>30</v>
      </c>
      <c r="G110" s="342"/>
      <c r="H110" s="343"/>
      <c r="I110" s="347" t="s">
        <v>112</v>
      </c>
      <c r="J110" s="348"/>
      <c r="K110" s="349"/>
      <c r="L110" s="178"/>
      <c r="M110" s="353">
        <v>2</v>
      </c>
      <c r="N110" s="220" t="s">
        <v>57</v>
      </c>
      <c r="O110" s="355">
        <f>IF(N110="","",IF(OR(N110="○",N110="―"),M110,IF(N110="△",M110/2,0)))</f>
        <v>2</v>
      </c>
      <c r="P110" s="357" t="s">
        <v>93</v>
      </c>
      <c r="Q110" s="357"/>
      <c r="R110" s="357"/>
      <c r="S110" s="135"/>
      <c r="T110" s="99"/>
      <c r="U110" s="99"/>
      <c r="V110" s="99"/>
      <c r="W110" s="99"/>
      <c r="X110" s="99"/>
      <c r="Y110" s="99"/>
      <c r="Z110" s="99"/>
      <c r="AA110" s="99"/>
      <c r="AB110" s="99"/>
    </row>
    <row r="111" spans="1:28" ht="24.95" customHeight="1" x14ac:dyDescent="0.15">
      <c r="A111" s="135"/>
      <c r="B111" s="135"/>
      <c r="C111" s="368"/>
      <c r="D111" s="350"/>
      <c r="E111" s="352"/>
      <c r="F111" s="344"/>
      <c r="G111" s="345"/>
      <c r="H111" s="346"/>
      <c r="I111" s="350"/>
      <c r="J111" s="351"/>
      <c r="K111" s="352"/>
      <c r="L111" s="179"/>
      <c r="M111" s="354"/>
      <c r="N111" s="221"/>
      <c r="O111" s="356"/>
      <c r="P111" s="230" t="s">
        <v>364</v>
      </c>
      <c r="Q111" s="230"/>
      <c r="R111" s="230"/>
      <c r="S111" s="135"/>
      <c r="T111" s="99"/>
      <c r="U111" s="99"/>
      <c r="V111" s="99"/>
      <c r="W111" s="99"/>
      <c r="X111" s="99"/>
      <c r="Y111" s="99"/>
      <c r="Z111" s="99"/>
      <c r="AA111" s="99"/>
      <c r="AB111" s="99"/>
    </row>
    <row r="112" spans="1:28" ht="13.5" customHeight="1" x14ac:dyDescent="0.15">
      <c r="A112" s="135"/>
      <c r="B112" s="135"/>
      <c r="C112" s="358" t="s">
        <v>270</v>
      </c>
      <c r="D112" s="347" t="s">
        <v>54</v>
      </c>
      <c r="E112" s="349"/>
      <c r="F112" s="341">
        <v>31</v>
      </c>
      <c r="G112" s="342"/>
      <c r="H112" s="343"/>
      <c r="I112" s="362" t="s">
        <v>55</v>
      </c>
      <c r="J112" s="363"/>
      <c r="K112" s="364"/>
      <c r="L112" s="178"/>
      <c r="M112" s="353">
        <v>2</v>
      </c>
      <c r="N112" s="220" t="s">
        <v>57</v>
      </c>
      <c r="O112" s="355">
        <f>IF(N112="","",IF(OR(N112="○",N112="―"),M112,IF(N112="△",M112/2,0)))</f>
        <v>2</v>
      </c>
      <c r="P112" s="357" t="s">
        <v>94</v>
      </c>
      <c r="Q112" s="357"/>
      <c r="R112" s="357"/>
      <c r="S112" s="135"/>
      <c r="T112" s="99"/>
      <c r="U112" s="99"/>
      <c r="V112" s="99"/>
      <c r="W112" s="99"/>
      <c r="X112" s="99"/>
      <c r="Y112" s="99"/>
      <c r="Z112" s="99"/>
      <c r="AA112" s="99"/>
      <c r="AB112" s="99"/>
    </row>
    <row r="113" spans="1:28" ht="24.95" customHeight="1" x14ac:dyDescent="0.15">
      <c r="A113" s="135"/>
      <c r="B113" s="135"/>
      <c r="C113" s="359"/>
      <c r="D113" s="360"/>
      <c r="E113" s="361"/>
      <c r="F113" s="344"/>
      <c r="G113" s="345"/>
      <c r="H113" s="346"/>
      <c r="I113" s="365"/>
      <c r="J113" s="366"/>
      <c r="K113" s="367"/>
      <c r="L113" s="179"/>
      <c r="M113" s="354"/>
      <c r="N113" s="221"/>
      <c r="O113" s="356"/>
      <c r="P113" s="230" t="s">
        <v>366</v>
      </c>
      <c r="Q113" s="230"/>
      <c r="R113" s="230"/>
      <c r="S113" s="135"/>
      <c r="T113" s="99"/>
      <c r="U113" s="99"/>
      <c r="V113" s="99"/>
      <c r="W113" s="99"/>
      <c r="X113" s="99"/>
      <c r="Y113" s="99"/>
      <c r="Z113" s="99"/>
      <c r="AA113" s="99"/>
      <c r="AB113" s="99"/>
    </row>
    <row r="114" spans="1:28" ht="13.5" customHeight="1" x14ac:dyDescent="0.15">
      <c r="A114" s="135"/>
      <c r="B114" s="135"/>
      <c r="C114" s="159"/>
      <c r="D114" s="180"/>
      <c r="E114" s="170"/>
      <c r="F114" s="341">
        <v>32</v>
      </c>
      <c r="G114" s="342"/>
      <c r="H114" s="343"/>
      <c r="I114" s="347" t="s">
        <v>56</v>
      </c>
      <c r="J114" s="348"/>
      <c r="K114" s="349"/>
      <c r="L114" s="178"/>
      <c r="M114" s="353">
        <v>2</v>
      </c>
      <c r="N114" s="220" t="s">
        <v>57</v>
      </c>
      <c r="O114" s="355">
        <f>IF(N114="","",IF(OR(N114="○",N114="―"),M114,IF(N114="△",M114/2,0)))</f>
        <v>2</v>
      </c>
      <c r="P114" s="357" t="s">
        <v>95</v>
      </c>
      <c r="Q114" s="357"/>
      <c r="R114" s="357"/>
      <c r="S114" s="135"/>
      <c r="T114" s="99"/>
      <c r="U114" s="99"/>
      <c r="V114" s="99"/>
      <c r="W114" s="99"/>
      <c r="X114" s="99"/>
      <c r="Y114" s="99"/>
      <c r="Z114" s="99"/>
      <c r="AA114" s="99"/>
      <c r="AB114" s="99"/>
    </row>
    <row r="115" spans="1:28" ht="30" customHeight="1" thickBot="1" x14ac:dyDescent="0.2">
      <c r="A115" s="135"/>
      <c r="B115" s="135"/>
      <c r="C115" s="160"/>
      <c r="D115" s="181"/>
      <c r="E115" s="172"/>
      <c r="F115" s="344"/>
      <c r="G115" s="345"/>
      <c r="H115" s="346"/>
      <c r="I115" s="350"/>
      <c r="J115" s="351"/>
      <c r="K115" s="352"/>
      <c r="L115" s="179"/>
      <c r="M115" s="354"/>
      <c r="N115" s="337"/>
      <c r="O115" s="356"/>
      <c r="P115" s="230" t="s">
        <v>367</v>
      </c>
      <c r="Q115" s="230"/>
      <c r="R115" s="230"/>
      <c r="S115" s="135"/>
      <c r="T115" s="99"/>
      <c r="U115" s="99"/>
      <c r="V115" s="99"/>
      <c r="W115" s="99"/>
      <c r="X115" s="99"/>
      <c r="Y115" s="99"/>
      <c r="Z115" s="99"/>
      <c r="AA115" s="99"/>
      <c r="AB115" s="99"/>
    </row>
    <row r="116" spans="1:28" ht="15.75" customHeight="1" thickBot="1" x14ac:dyDescent="0.2">
      <c r="A116" s="135"/>
      <c r="B116" s="135"/>
      <c r="C116" s="182"/>
      <c r="D116" s="338"/>
      <c r="E116" s="338"/>
      <c r="F116" s="182"/>
      <c r="G116" s="183"/>
      <c r="H116" s="183"/>
      <c r="I116" s="182"/>
      <c r="J116" s="182"/>
      <c r="K116" s="183"/>
      <c r="L116" s="182"/>
      <c r="M116" s="182"/>
      <c r="N116" s="182"/>
      <c r="O116" s="182"/>
      <c r="P116" s="182"/>
      <c r="Q116" s="135"/>
      <c r="R116" s="135"/>
      <c r="S116" s="135"/>
      <c r="T116" s="99"/>
      <c r="U116" s="99"/>
      <c r="V116" s="99"/>
      <c r="W116" s="99"/>
      <c r="X116" s="99"/>
      <c r="Y116" s="99"/>
      <c r="Z116" s="99"/>
      <c r="AA116" s="99"/>
      <c r="AB116" s="99"/>
    </row>
    <row r="117" spans="1:28" ht="21" customHeight="1" x14ac:dyDescent="0.15">
      <c r="A117" s="135"/>
      <c r="B117" s="135"/>
      <c r="C117" s="135"/>
      <c r="D117" s="135"/>
      <c r="E117" s="135"/>
      <c r="F117" s="135"/>
      <c r="G117" s="184"/>
      <c r="H117" s="184"/>
      <c r="I117" s="135"/>
      <c r="J117" s="135"/>
      <c r="K117" s="135"/>
      <c r="L117" s="135"/>
      <c r="M117" s="185" t="s">
        <v>13</v>
      </c>
      <c r="N117" s="135"/>
      <c r="O117" s="186" t="s">
        <v>14</v>
      </c>
      <c r="P117" s="339" t="s">
        <v>123</v>
      </c>
      <c r="Q117" s="340"/>
      <c r="R117" s="135"/>
      <c r="S117" s="135"/>
    </row>
    <row r="118" spans="1:28" ht="18" customHeight="1" thickBot="1" x14ac:dyDescent="0.2">
      <c r="A118" s="135"/>
      <c r="B118" s="135"/>
      <c r="C118" s="135"/>
      <c r="D118" s="135"/>
      <c r="E118" s="135"/>
      <c r="F118" s="135"/>
      <c r="G118" s="135"/>
      <c r="H118" s="135"/>
      <c r="I118" s="135"/>
      <c r="J118" s="135"/>
      <c r="K118" s="135"/>
      <c r="L118" s="135"/>
      <c r="M118" s="187">
        <f>SUM(M22:M115)</f>
        <v>74</v>
      </c>
      <c r="N118" s="135"/>
      <c r="O118" s="188">
        <f>SUM(O22:O115)</f>
        <v>74</v>
      </c>
      <c r="P118" s="189">
        <f>ROUND((O118/M118)*100,0)</f>
        <v>100</v>
      </c>
      <c r="Q118" s="190" t="s">
        <v>124</v>
      </c>
      <c r="R118" s="135"/>
      <c r="S118" s="135"/>
    </row>
    <row r="119" spans="1:28" ht="3" customHeight="1" x14ac:dyDescent="0.15"/>
    <row r="121" spans="1:28" ht="14.25" customHeight="1" x14ac:dyDescent="0.15">
      <c r="C121" s="123"/>
      <c r="I121" s="194"/>
      <c r="J121" s="194"/>
      <c r="K121" s="194"/>
      <c r="P121" s="194"/>
      <c r="Q121" s="194"/>
      <c r="R121" s="194"/>
      <c r="U121" s="98"/>
      <c r="V121" s="98"/>
      <c r="W121" s="98"/>
      <c r="X121" s="98"/>
      <c r="Y121" s="98"/>
      <c r="Z121" s="98"/>
    </row>
    <row r="122" spans="1:28" ht="14.25" customHeight="1" x14ac:dyDescent="0.15"/>
    <row r="123" spans="1:28" ht="14.25" customHeight="1" x14ac:dyDescent="0.15">
      <c r="C123" s="123"/>
      <c r="I123" s="194"/>
      <c r="J123" s="194"/>
      <c r="K123" s="194"/>
      <c r="P123" s="194"/>
      <c r="Q123" s="194"/>
      <c r="R123" s="194"/>
    </row>
    <row r="124" spans="1:28" ht="14.25" customHeight="1" x14ac:dyDescent="0.15">
      <c r="I124" s="194"/>
      <c r="J124" s="194"/>
      <c r="K124" s="194"/>
    </row>
    <row r="125" spans="1:28" ht="14.25" customHeight="1" x14ac:dyDescent="0.15">
      <c r="I125" s="194"/>
      <c r="J125" s="194"/>
      <c r="K125" s="194"/>
    </row>
    <row r="126" spans="1:28" ht="14.25" customHeight="1" x14ac:dyDescent="0.15">
      <c r="I126" s="194"/>
      <c r="J126" s="194"/>
      <c r="K126" s="194"/>
    </row>
    <row r="127" spans="1:28" ht="14.25" customHeight="1" x14ac:dyDescent="0.15">
      <c r="I127" s="194"/>
      <c r="J127" s="194"/>
      <c r="K127" s="194"/>
    </row>
    <row r="128" spans="1:28" ht="14.25" customHeight="1" x14ac:dyDescent="0.15">
      <c r="C128" s="123"/>
      <c r="D128" s="97"/>
      <c r="I128" s="194"/>
      <c r="J128" s="194"/>
      <c r="K128" s="194"/>
    </row>
    <row r="129" spans="3:11" ht="14.25" customHeight="1" x14ac:dyDescent="0.15">
      <c r="C129" s="123"/>
      <c r="I129" s="194"/>
      <c r="J129" s="194"/>
      <c r="K129" s="194"/>
    </row>
    <row r="130" spans="3:11" ht="14.25" customHeight="1" x14ac:dyDescent="0.15">
      <c r="C130" s="123"/>
      <c r="I130" s="194"/>
      <c r="J130" s="194"/>
      <c r="K130" s="194"/>
    </row>
    <row r="131" spans="3:11" ht="14.25" customHeight="1" x14ac:dyDescent="0.15">
      <c r="C131" s="123"/>
      <c r="I131" s="194"/>
      <c r="J131" s="194"/>
      <c r="K131" s="194"/>
    </row>
    <row r="132" spans="3:11" ht="14.25" customHeight="1" x14ac:dyDescent="0.15">
      <c r="C132" s="123"/>
      <c r="I132" s="194"/>
      <c r="J132" s="194"/>
      <c r="K132" s="194"/>
    </row>
    <row r="133" spans="3:11" ht="14.25" customHeight="1" x14ac:dyDescent="0.15">
      <c r="I133" s="194"/>
      <c r="J133" s="194"/>
      <c r="K133" s="194"/>
    </row>
    <row r="134" spans="3:11" ht="14.25" customHeight="1" x14ac:dyDescent="0.15"/>
    <row r="135" spans="3:11" ht="14.25" customHeight="1" x14ac:dyDescent="0.15">
      <c r="I135" s="194"/>
      <c r="J135" s="194"/>
      <c r="K135" s="194"/>
    </row>
    <row r="136" spans="3:11" ht="14.25" customHeight="1" x14ac:dyDescent="0.15">
      <c r="I136" s="194"/>
      <c r="J136" s="194"/>
      <c r="K136" s="194"/>
    </row>
    <row r="137" spans="3:11" ht="14.25" customHeight="1" x14ac:dyDescent="0.15"/>
    <row r="138" spans="3:11" ht="14.25" customHeight="1" x14ac:dyDescent="0.15"/>
    <row r="139" spans="3:11" ht="14.25" customHeight="1" x14ac:dyDescent="0.15"/>
    <row r="140" spans="3:11" ht="14.25" customHeight="1" x14ac:dyDescent="0.15"/>
  </sheetData>
  <sheetProtection password="CF38" sheet="1" objects="1" scenarios="1" formatColumns="0" formatRows="0" selectLockedCells="1" selectUnlockedCells="1"/>
  <mergeCells count="383">
    <mergeCell ref="C2:R2"/>
    <mergeCell ref="C6:R6"/>
    <mergeCell ref="J7:R7"/>
    <mergeCell ref="J8:R8"/>
    <mergeCell ref="J9:R9"/>
    <mergeCell ref="J10:R10"/>
    <mergeCell ref="K18:R18"/>
    <mergeCell ref="K19:R19"/>
    <mergeCell ref="C21:E21"/>
    <mergeCell ref="F21:H21"/>
    <mergeCell ref="I21:K21"/>
    <mergeCell ref="P21:R21"/>
    <mergeCell ref="J11:R11"/>
    <mergeCell ref="J12:R12"/>
    <mergeCell ref="J13:R13"/>
    <mergeCell ref="K15:R15"/>
    <mergeCell ref="K16:R16"/>
    <mergeCell ref="K17:R17"/>
    <mergeCell ref="O22:O23"/>
    <mergeCell ref="P22:R22"/>
    <mergeCell ref="P23:R23"/>
    <mergeCell ref="C24:C25"/>
    <mergeCell ref="D24:E25"/>
    <mergeCell ref="F24:H25"/>
    <mergeCell ref="I24:K25"/>
    <mergeCell ref="M24:M25"/>
    <mergeCell ref="N24:N25"/>
    <mergeCell ref="O24:O25"/>
    <mergeCell ref="C22:C23"/>
    <mergeCell ref="D22:E23"/>
    <mergeCell ref="F22:H23"/>
    <mergeCell ref="I22:K23"/>
    <mergeCell ref="M22:M23"/>
    <mergeCell ref="N22:N23"/>
    <mergeCell ref="P24:R24"/>
    <mergeCell ref="P25:R25"/>
    <mergeCell ref="C26:C27"/>
    <mergeCell ref="D26:E27"/>
    <mergeCell ref="F26:H27"/>
    <mergeCell ref="I26:K27"/>
    <mergeCell ref="M26:M27"/>
    <mergeCell ref="N26:N27"/>
    <mergeCell ref="O26:O27"/>
    <mergeCell ref="P26:R26"/>
    <mergeCell ref="P27:R27"/>
    <mergeCell ref="C28:C29"/>
    <mergeCell ref="D28:D33"/>
    <mergeCell ref="E28:E29"/>
    <mergeCell ref="F28:H29"/>
    <mergeCell ref="I28:K29"/>
    <mergeCell ref="M28:M29"/>
    <mergeCell ref="N28:N29"/>
    <mergeCell ref="O28:O29"/>
    <mergeCell ref="P28:R28"/>
    <mergeCell ref="P29:R29"/>
    <mergeCell ref="E30:E31"/>
    <mergeCell ref="F30:H31"/>
    <mergeCell ref="I30:K31"/>
    <mergeCell ref="M30:M31"/>
    <mergeCell ref="N30:N31"/>
    <mergeCell ref="O30:O31"/>
    <mergeCell ref="P30:R30"/>
    <mergeCell ref="P31:R31"/>
    <mergeCell ref="P32:R32"/>
    <mergeCell ref="P33:R33"/>
    <mergeCell ref="C34:C35"/>
    <mergeCell ref="D34:D49"/>
    <mergeCell ref="E34:E35"/>
    <mergeCell ref="F34:H35"/>
    <mergeCell ref="I34:K35"/>
    <mergeCell ref="M34:M35"/>
    <mergeCell ref="N34:N35"/>
    <mergeCell ref="O34:O35"/>
    <mergeCell ref="E32:E33"/>
    <mergeCell ref="F32:H33"/>
    <mergeCell ref="I32:K33"/>
    <mergeCell ref="M32:M33"/>
    <mergeCell ref="N32:N33"/>
    <mergeCell ref="O32:O33"/>
    <mergeCell ref="E38:E39"/>
    <mergeCell ref="F38:H39"/>
    <mergeCell ref="I38:K39"/>
    <mergeCell ref="M38:M39"/>
    <mergeCell ref="N38:N39"/>
    <mergeCell ref="O38:O39"/>
    <mergeCell ref="E44:E45"/>
    <mergeCell ref="F44:H45"/>
    <mergeCell ref="I44:K45"/>
    <mergeCell ref="M44:M45"/>
    <mergeCell ref="P34:R34"/>
    <mergeCell ref="P35:R35"/>
    <mergeCell ref="F36:H37"/>
    <mergeCell ref="I36:K37"/>
    <mergeCell ref="M36:M37"/>
    <mergeCell ref="N36:N37"/>
    <mergeCell ref="O36:O37"/>
    <mergeCell ref="P36:R36"/>
    <mergeCell ref="P37:R37"/>
    <mergeCell ref="P38:R38"/>
    <mergeCell ref="P39:R39"/>
    <mergeCell ref="F40:H41"/>
    <mergeCell ref="I40:K41"/>
    <mergeCell ref="M40:M41"/>
    <mergeCell ref="N40:N41"/>
    <mergeCell ref="O40:O41"/>
    <mergeCell ref="P40:R40"/>
    <mergeCell ref="P41:R41"/>
    <mergeCell ref="N44:N45"/>
    <mergeCell ref="O44:O45"/>
    <mergeCell ref="F42:H43"/>
    <mergeCell ref="I42:K43"/>
    <mergeCell ref="M42:M43"/>
    <mergeCell ref="N42:N43"/>
    <mergeCell ref="O42:O43"/>
    <mergeCell ref="P44:R44"/>
    <mergeCell ref="P45:R45"/>
    <mergeCell ref="P42:R42"/>
    <mergeCell ref="P43:R43"/>
    <mergeCell ref="F46:H49"/>
    <mergeCell ref="I46:K49"/>
    <mergeCell ref="M46:M49"/>
    <mergeCell ref="N46:N49"/>
    <mergeCell ref="O46:O49"/>
    <mergeCell ref="P46:R46"/>
    <mergeCell ref="P47:R47"/>
    <mergeCell ref="P48:R48"/>
    <mergeCell ref="P49:R49"/>
    <mergeCell ref="C50:C51"/>
    <mergeCell ref="D50:D59"/>
    <mergeCell ref="E50:E51"/>
    <mergeCell ref="F50:H53"/>
    <mergeCell ref="I50:K53"/>
    <mergeCell ref="M50:M53"/>
    <mergeCell ref="N50:N53"/>
    <mergeCell ref="O50:O53"/>
    <mergeCell ref="P50:R50"/>
    <mergeCell ref="P51:R51"/>
    <mergeCell ref="P52:R52"/>
    <mergeCell ref="P53:R53"/>
    <mergeCell ref="G54:H55"/>
    <mergeCell ref="I54:K55"/>
    <mergeCell ref="M54:M55"/>
    <mergeCell ref="N54:N55"/>
    <mergeCell ref="O54:O55"/>
    <mergeCell ref="P54:R54"/>
    <mergeCell ref="P55:R55"/>
    <mergeCell ref="G56:H59"/>
    <mergeCell ref="I56:K59"/>
    <mergeCell ref="M56:M59"/>
    <mergeCell ref="N56:N59"/>
    <mergeCell ref="O56:O59"/>
    <mergeCell ref="P56:R56"/>
    <mergeCell ref="P57:R57"/>
    <mergeCell ref="P58:R58"/>
    <mergeCell ref="P59:R59"/>
    <mergeCell ref="C60:C61"/>
    <mergeCell ref="D60:D87"/>
    <mergeCell ref="E60:E61"/>
    <mergeCell ref="F60:H61"/>
    <mergeCell ref="I60:K61"/>
    <mergeCell ref="M60:M61"/>
    <mergeCell ref="G70:H71"/>
    <mergeCell ref="I70:K71"/>
    <mergeCell ref="M70:M71"/>
    <mergeCell ref="G76:G77"/>
    <mergeCell ref="N60:N61"/>
    <mergeCell ref="O60:O61"/>
    <mergeCell ref="P60:R60"/>
    <mergeCell ref="P61:R61"/>
    <mergeCell ref="F62:H65"/>
    <mergeCell ref="I62:K65"/>
    <mergeCell ref="M62:M65"/>
    <mergeCell ref="N62:N65"/>
    <mergeCell ref="O62:O65"/>
    <mergeCell ref="P62:R62"/>
    <mergeCell ref="P67:R67"/>
    <mergeCell ref="G68:H69"/>
    <mergeCell ref="I68:K69"/>
    <mergeCell ref="M68:M69"/>
    <mergeCell ref="N68:N69"/>
    <mergeCell ref="O68:O69"/>
    <mergeCell ref="P68:R68"/>
    <mergeCell ref="P69:R69"/>
    <mergeCell ref="P63:R63"/>
    <mergeCell ref="P64:R64"/>
    <mergeCell ref="P65:R65"/>
    <mergeCell ref="G66:H67"/>
    <mergeCell ref="I66:K67"/>
    <mergeCell ref="M66:M67"/>
    <mergeCell ref="N66:N67"/>
    <mergeCell ref="O66:O67"/>
    <mergeCell ref="P66:R66"/>
    <mergeCell ref="O70:O71"/>
    <mergeCell ref="P70:R70"/>
    <mergeCell ref="P71:R71"/>
    <mergeCell ref="G72:G73"/>
    <mergeCell ref="H72:H73"/>
    <mergeCell ref="I72:K73"/>
    <mergeCell ref="M72:M73"/>
    <mergeCell ref="N72:N73"/>
    <mergeCell ref="O72:O73"/>
    <mergeCell ref="P72:R72"/>
    <mergeCell ref="P73:R73"/>
    <mergeCell ref="G74:G75"/>
    <mergeCell ref="H74:H75"/>
    <mergeCell ref="I74:K75"/>
    <mergeCell ref="M74:M75"/>
    <mergeCell ref="N74:N75"/>
    <mergeCell ref="O74:O75"/>
    <mergeCell ref="P74:R74"/>
    <mergeCell ref="P75:R75"/>
    <mergeCell ref="F78:H79"/>
    <mergeCell ref="I78:K79"/>
    <mergeCell ref="M78:M79"/>
    <mergeCell ref="N78:N79"/>
    <mergeCell ref="O78:O79"/>
    <mergeCell ref="P78:R78"/>
    <mergeCell ref="P79:R79"/>
    <mergeCell ref="H76:H77"/>
    <mergeCell ref="I76:K77"/>
    <mergeCell ref="M76:M77"/>
    <mergeCell ref="N76:N77"/>
    <mergeCell ref="O76:O77"/>
    <mergeCell ref="P76:R76"/>
    <mergeCell ref="P77:R77"/>
    <mergeCell ref="F66:F77"/>
    <mergeCell ref="N70:N71"/>
    <mergeCell ref="F82:H83"/>
    <mergeCell ref="I82:K83"/>
    <mergeCell ref="M82:M83"/>
    <mergeCell ref="N82:N83"/>
    <mergeCell ref="O82:O83"/>
    <mergeCell ref="P82:R82"/>
    <mergeCell ref="P83:R83"/>
    <mergeCell ref="G80:H81"/>
    <mergeCell ref="I80:K81"/>
    <mergeCell ref="M80:M81"/>
    <mergeCell ref="N80:N81"/>
    <mergeCell ref="O80:O81"/>
    <mergeCell ref="P80:R80"/>
    <mergeCell ref="P81:R81"/>
    <mergeCell ref="G84:H87"/>
    <mergeCell ref="I84:K87"/>
    <mergeCell ref="M84:M87"/>
    <mergeCell ref="N84:N87"/>
    <mergeCell ref="O84:O87"/>
    <mergeCell ref="P84:R84"/>
    <mergeCell ref="P85:R85"/>
    <mergeCell ref="P86:R86"/>
    <mergeCell ref="P87:R87"/>
    <mergeCell ref="P96:R96"/>
    <mergeCell ref="P97:R97"/>
    <mergeCell ref="O88:O89"/>
    <mergeCell ref="P88:R88"/>
    <mergeCell ref="P89:R89"/>
    <mergeCell ref="C90:C91"/>
    <mergeCell ref="D90:E91"/>
    <mergeCell ref="F90:H91"/>
    <mergeCell ref="I90:K91"/>
    <mergeCell ref="M90:M91"/>
    <mergeCell ref="N90:N91"/>
    <mergeCell ref="O90:O91"/>
    <mergeCell ref="C88:C89"/>
    <mergeCell ref="D88:E89"/>
    <mergeCell ref="F88:H89"/>
    <mergeCell ref="I88:K89"/>
    <mergeCell ref="M88:M89"/>
    <mergeCell ref="N88:N89"/>
    <mergeCell ref="P90:R90"/>
    <mergeCell ref="P91:R91"/>
    <mergeCell ref="C96:C97"/>
    <mergeCell ref="D96:E97"/>
    <mergeCell ref="F96:H97"/>
    <mergeCell ref="I96:K97"/>
    <mergeCell ref="M96:M97"/>
    <mergeCell ref="N96:N97"/>
    <mergeCell ref="O96:O97"/>
    <mergeCell ref="C94:C95"/>
    <mergeCell ref="D94:E95"/>
    <mergeCell ref="F94:H95"/>
    <mergeCell ref="I94:K95"/>
    <mergeCell ref="M94:M95"/>
    <mergeCell ref="N94:N95"/>
    <mergeCell ref="O94:O95"/>
    <mergeCell ref="P94:R94"/>
    <mergeCell ref="P95:R95"/>
    <mergeCell ref="G92:H93"/>
    <mergeCell ref="I92:K93"/>
    <mergeCell ref="M92:M93"/>
    <mergeCell ref="N92:N93"/>
    <mergeCell ref="O92:O93"/>
    <mergeCell ref="P92:R92"/>
    <mergeCell ref="P93:R93"/>
    <mergeCell ref="C100:C101"/>
    <mergeCell ref="D100:E101"/>
    <mergeCell ref="F100:H101"/>
    <mergeCell ref="I100:K101"/>
    <mergeCell ref="M100:M101"/>
    <mergeCell ref="N100:N101"/>
    <mergeCell ref="O104:O105"/>
    <mergeCell ref="P104:R104"/>
    <mergeCell ref="F98:H98"/>
    <mergeCell ref="I98:K98"/>
    <mergeCell ref="P98:R98"/>
    <mergeCell ref="F99:H99"/>
    <mergeCell ref="I99:K99"/>
    <mergeCell ref="P99:R99"/>
    <mergeCell ref="O100:O101"/>
    <mergeCell ref="P100:R100"/>
    <mergeCell ref="P101:R101"/>
    <mergeCell ref="F102:H103"/>
    <mergeCell ref="I102:K103"/>
    <mergeCell ref="M102:M103"/>
    <mergeCell ref="N102:N103"/>
    <mergeCell ref="O102:O103"/>
    <mergeCell ref="P102:R102"/>
    <mergeCell ref="P103:R103"/>
    <mergeCell ref="C108:C109"/>
    <mergeCell ref="D108:E109"/>
    <mergeCell ref="F108:H109"/>
    <mergeCell ref="I108:K109"/>
    <mergeCell ref="M108:M109"/>
    <mergeCell ref="N108:N109"/>
    <mergeCell ref="P105:R105"/>
    <mergeCell ref="F106:H107"/>
    <mergeCell ref="I106:K107"/>
    <mergeCell ref="M106:M107"/>
    <mergeCell ref="N106:N107"/>
    <mergeCell ref="O106:O107"/>
    <mergeCell ref="P106:R106"/>
    <mergeCell ref="P107:R107"/>
    <mergeCell ref="O108:O109"/>
    <mergeCell ref="P108:R108"/>
    <mergeCell ref="P109:R109"/>
    <mergeCell ref="C104:C105"/>
    <mergeCell ref="D104:E105"/>
    <mergeCell ref="F104:H105"/>
    <mergeCell ref="I104:K105"/>
    <mergeCell ref="M104:M105"/>
    <mergeCell ref="N104:N105"/>
    <mergeCell ref="P110:R110"/>
    <mergeCell ref="P111:R111"/>
    <mergeCell ref="C112:C113"/>
    <mergeCell ref="D112:E113"/>
    <mergeCell ref="F112:H113"/>
    <mergeCell ref="I112:K113"/>
    <mergeCell ref="M112:M113"/>
    <mergeCell ref="N112:N113"/>
    <mergeCell ref="O112:O113"/>
    <mergeCell ref="P112:R112"/>
    <mergeCell ref="C110:C111"/>
    <mergeCell ref="D110:E111"/>
    <mergeCell ref="F110:H111"/>
    <mergeCell ref="I110:K111"/>
    <mergeCell ref="M110:M111"/>
    <mergeCell ref="N110:N111"/>
    <mergeCell ref="O110:O111"/>
    <mergeCell ref="D116:E116"/>
    <mergeCell ref="P117:Q117"/>
    <mergeCell ref="I121:K121"/>
    <mergeCell ref="P121:R121"/>
    <mergeCell ref="I123:K123"/>
    <mergeCell ref="P123:R123"/>
    <mergeCell ref="P113:R113"/>
    <mergeCell ref="F114:H115"/>
    <mergeCell ref="I114:K115"/>
    <mergeCell ref="M114:M115"/>
    <mergeCell ref="N114:N115"/>
    <mergeCell ref="O114:O115"/>
    <mergeCell ref="P114:R114"/>
    <mergeCell ref="P115:R115"/>
    <mergeCell ref="I130:K130"/>
    <mergeCell ref="I131:K131"/>
    <mergeCell ref="I132:K132"/>
    <mergeCell ref="I133:K133"/>
    <mergeCell ref="I135:K135"/>
    <mergeCell ref="I136:K136"/>
    <mergeCell ref="I124:K124"/>
    <mergeCell ref="I125:K125"/>
    <mergeCell ref="I126:K126"/>
    <mergeCell ref="I127:K127"/>
    <mergeCell ref="I128:K128"/>
    <mergeCell ref="I129:K129"/>
  </mergeCells>
  <phoneticPr fontId="2"/>
  <conditionalFormatting sqref="N84">
    <cfRule type="expression" dxfId="246" priority="118" stopIfTrue="1">
      <formula>$N$82="なし"</formula>
    </cfRule>
  </conditionalFormatting>
  <conditionalFormatting sqref="N92">
    <cfRule type="expression" dxfId="245" priority="117" stopIfTrue="1">
      <formula>$N$90="なし"</formula>
    </cfRule>
  </conditionalFormatting>
  <conditionalFormatting sqref="G54:P54 G56:P56 G55:O55 G58:P58 G57:O57 G59:O59">
    <cfRule type="expression" dxfId="244" priority="116">
      <formula>$N$50="なし"</formula>
    </cfRule>
  </conditionalFormatting>
  <conditionalFormatting sqref="G84:P84 G86:P86 G85:O85 G87:O87">
    <cfRule type="expression" dxfId="243" priority="115">
      <formula>$N$82="なし"</formula>
    </cfRule>
  </conditionalFormatting>
  <conditionalFormatting sqref="G92:O93">
    <cfRule type="expression" dxfId="242" priority="114">
      <formula>$N$90="なし"</formula>
    </cfRule>
  </conditionalFormatting>
  <conditionalFormatting sqref="P23">
    <cfRule type="expression" dxfId="241" priority="112">
      <formula>P23=""</formula>
    </cfRule>
    <cfRule type="expression" dxfId="240" priority="113">
      <formula>P23&lt;&gt;""</formula>
    </cfRule>
  </conditionalFormatting>
  <conditionalFormatting sqref="P25">
    <cfRule type="expression" dxfId="239" priority="110">
      <formula>P25=""</formula>
    </cfRule>
    <cfRule type="expression" dxfId="238" priority="111">
      <formula>P25&lt;&gt;""</formula>
    </cfRule>
  </conditionalFormatting>
  <conditionalFormatting sqref="P49 P47 P45 P43 P41 P39 P37 P33 P31 P29 P27">
    <cfRule type="expression" dxfId="237" priority="108">
      <formula>$P27=""</formula>
    </cfRule>
    <cfRule type="expression" dxfId="236" priority="109">
      <formula>$P27&lt;&gt;""</formula>
    </cfRule>
  </conditionalFormatting>
  <conditionalFormatting sqref="J7">
    <cfRule type="expression" dxfId="235" priority="106">
      <formula>J7=""</formula>
    </cfRule>
    <cfRule type="expression" dxfId="234" priority="107">
      <formula>J5&lt;&gt;""</formula>
    </cfRule>
  </conditionalFormatting>
  <conditionalFormatting sqref="P83">
    <cfRule type="expression" dxfId="233" priority="119">
      <formula>P83=""</formula>
    </cfRule>
    <cfRule type="expression" dxfId="232" priority="120">
      <formula>P77&lt;&gt;""</formula>
    </cfRule>
  </conditionalFormatting>
  <conditionalFormatting sqref="I80">
    <cfRule type="expression" dxfId="231" priority="105">
      <formula>$N$78="なし"</formula>
    </cfRule>
  </conditionalFormatting>
  <conditionalFormatting sqref="G80:H81">
    <cfRule type="expression" dxfId="230" priority="104">
      <formula>$N$78="なし"</formula>
    </cfRule>
  </conditionalFormatting>
  <conditionalFormatting sqref="P35">
    <cfRule type="expression" dxfId="229" priority="121">
      <formula>$P35=""</formula>
    </cfRule>
    <cfRule type="expression" dxfId="228" priority="122">
      <formula>$P35&lt;&gt;""</formula>
    </cfRule>
  </conditionalFormatting>
  <conditionalFormatting sqref="M80">
    <cfRule type="expression" dxfId="227" priority="103">
      <formula>$N$78="なし"</formula>
    </cfRule>
  </conditionalFormatting>
  <conditionalFormatting sqref="N80:N81">
    <cfRule type="expression" dxfId="226" priority="102">
      <formula>$N$78="なし"</formula>
    </cfRule>
  </conditionalFormatting>
  <conditionalFormatting sqref="O80:O81">
    <cfRule type="expression" dxfId="225" priority="101">
      <formula>$N$78="なし"</formula>
    </cfRule>
  </conditionalFormatting>
  <conditionalFormatting sqref="L67:O67 L69:O69 G71:O71 H73:O73 H75:O75 H77:O77 G66">
    <cfRule type="expression" dxfId="224" priority="100">
      <formula>$N$62="なし"</formula>
    </cfRule>
  </conditionalFormatting>
  <conditionalFormatting sqref="I66:K67">
    <cfRule type="expression" dxfId="223" priority="99">
      <formula>$N$62="なし"</formula>
    </cfRule>
  </conditionalFormatting>
  <conditionalFormatting sqref="G68:H69">
    <cfRule type="expression" dxfId="222" priority="98">
      <formula>$N$62="なし"</formula>
    </cfRule>
  </conditionalFormatting>
  <conditionalFormatting sqref="I68:K69">
    <cfRule type="expression" dxfId="221" priority="97">
      <formula>$N$62="なし"</formula>
    </cfRule>
  </conditionalFormatting>
  <conditionalFormatting sqref="L66:P66">
    <cfRule type="expression" dxfId="220" priority="96">
      <formula>$N$62="なし"</formula>
    </cfRule>
  </conditionalFormatting>
  <conditionalFormatting sqref="P67">
    <cfRule type="expression" dxfId="219" priority="94">
      <formula>P67=""</formula>
    </cfRule>
    <cfRule type="expression" dxfId="218" priority="95">
      <formula>P67&lt;&gt;""</formula>
    </cfRule>
  </conditionalFormatting>
  <conditionalFormatting sqref="P67">
    <cfRule type="expression" dxfId="217" priority="93">
      <formula>$N$62="なし"</formula>
    </cfRule>
  </conditionalFormatting>
  <conditionalFormatting sqref="L68:P68">
    <cfRule type="expression" dxfId="216" priority="92">
      <formula>$N$62="なし"</formula>
    </cfRule>
  </conditionalFormatting>
  <conditionalFormatting sqref="P69">
    <cfRule type="expression" dxfId="215" priority="90">
      <formula>P69=""</formula>
    </cfRule>
    <cfRule type="expression" dxfId="214" priority="91">
      <formula>P69&lt;&gt;""</formula>
    </cfRule>
  </conditionalFormatting>
  <conditionalFormatting sqref="P69">
    <cfRule type="expression" dxfId="213" priority="89">
      <formula>$N$62="なし"</formula>
    </cfRule>
  </conditionalFormatting>
  <conditionalFormatting sqref="G70:P70">
    <cfRule type="expression" dxfId="212" priority="88">
      <formula>$N$62="なし"</formula>
    </cfRule>
  </conditionalFormatting>
  <conditionalFormatting sqref="P71">
    <cfRule type="expression" dxfId="211" priority="86">
      <formula>P71=""</formula>
    </cfRule>
    <cfRule type="expression" dxfId="210" priority="87">
      <formula>P71&lt;&gt;""</formula>
    </cfRule>
  </conditionalFormatting>
  <conditionalFormatting sqref="P71">
    <cfRule type="expression" dxfId="209" priority="85">
      <formula>$N$62="なし"</formula>
    </cfRule>
  </conditionalFormatting>
  <conditionalFormatting sqref="H72:P72 H73:O73 H75:O75 H77:O77">
    <cfRule type="expression" dxfId="208" priority="84">
      <formula>$N$70="なし"</formula>
    </cfRule>
  </conditionalFormatting>
  <conditionalFormatting sqref="H72:P72">
    <cfRule type="expression" dxfId="207" priority="83">
      <formula>$N$62="なし"</formula>
    </cfRule>
  </conditionalFormatting>
  <conditionalFormatting sqref="P73">
    <cfRule type="expression" dxfId="206" priority="81">
      <formula>P73=""</formula>
    </cfRule>
    <cfRule type="expression" dxfId="205" priority="82">
      <formula>P73&lt;&gt;""</formula>
    </cfRule>
  </conditionalFormatting>
  <conditionalFormatting sqref="P73">
    <cfRule type="expression" dxfId="204" priority="80">
      <formula>$N$70="なし"</formula>
    </cfRule>
  </conditionalFormatting>
  <conditionalFormatting sqref="P73">
    <cfRule type="expression" dxfId="203" priority="79">
      <formula>$N$62="なし"</formula>
    </cfRule>
  </conditionalFormatting>
  <conditionalFormatting sqref="H74:P74">
    <cfRule type="expression" dxfId="202" priority="78">
      <formula>$N$70="なし"</formula>
    </cfRule>
  </conditionalFormatting>
  <conditionalFormatting sqref="H74:P74">
    <cfRule type="expression" dxfId="201" priority="77">
      <formula>$N$62="なし"</formula>
    </cfRule>
  </conditionalFormatting>
  <conditionalFormatting sqref="P75">
    <cfRule type="expression" dxfId="200" priority="75">
      <formula>P75=""</formula>
    </cfRule>
    <cfRule type="expression" dxfId="199" priority="76">
      <formula>P75&lt;&gt;""</formula>
    </cfRule>
  </conditionalFormatting>
  <conditionalFormatting sqref="P75">
    <cfRule type="expression" dxfId="198" priority="74">
      <formula>$N$70="なし"</formula>
    </cfRule>
  </conditionalFormatting>
  <conditionalFormatting sqref="P75">
    <cfRule type="expression" dxfId="197" priority="73">
      <formula>$N$62="なし"</formula>
    </cfRule>
  </conditionalFormatting>
  <conditionalFormatting sqref="H76:P76">
    <cfRule type="expression" dxfId="196" priority="72">
      <formula>$N$70="なし"</formula>
    </cfRule>
  </conditionalFormatting>
  <conditionalFormatting sqref="H76:P76">
    <cfRule type="expression" dxfId="195" priority="71">
      <formula>$N$62="なし"</formula>
    </cfRule>
  </conditionalFormatting>
  <conditionalFormatting sqref="P77">
    <cfRule type="expression" dxfId="194" priority="69">
      <formula>P77=""</formula>
    </cfRule>
    <cfRule type="expression" dxfId="193" priority="70">
      <formula>P77&lt;&gt;""</formula>
    </cfRule>
  </conditionalFormatting>
  <conditionalFormatting sqref="P77">
    <cfRule type="expression" dxfId="192" priority="68">
      <formula>$N$70="なし"</formula>
    </cfRule>
  </conditionalFormatting>
  <conditionalFormatting sqref="P77">
    <cfRule type="expression" dxfId="191" priority="67">
      <formula>$N$62="なし"</formula>
    </cfRule>
  </conditionalFormatting>
  <conditionalFormatting sqref="G72:G77">
    <cfRule type="expression" dxfId="190" priority="65">
      <formula>$N$62="なし"</formula>
    </cfRule>
    <cfRule type="expression" dxfId="189" priority="66">
      <formula>$N$70="なし"</formula>
    </cfRule>
  </conditionalFormatting>
  <conditionalFormatting sqref="L80:L81">
    <cfRule type="expression" dxfId="188" priority="64">
      <formula>$N$78="なし"</formula>
    </cfRule>
  </conditionalFormatting>
  <conditionalFormatting sqref="P81">
    <cfRule type="expression" dxfId="187" priority="62">
      <formula>P81=""</formula>
    </cfRule>
    <cfRule type="expression" dxfId="186" priority="63">
      <formula>P81&lt;&gt;""</formula>
    </cfRule>
  </conditionalFormatting>
  <conditionalFormatting sqref="P81">
    <cfRule type="expression" dxfId="185" priority="61">
      <formula>$N$78="なし"</formula>
    </cfRule>
  </conditionalFormatting>
  <conditionalFormatting sqref="P80">
    <cfRule type="expression" dxfId="184" priority="60">
      <formula>$N$78="なし"</formula>
    </cfRule>
  </conditionalFormatting>
  <conditionalFormatting sqref="P63">
    <cfRule type="expression" dxfId="183" priority="58">
      <formula>P63=""</formula>
    </cfRule>
    <cfRule type="expression" dxfId="182" priority="59">
      <formula>P63&lt;&gt;""</formula>
    </cfRule>
  </conditionalFormatting>
  <conditionalFormatting sqref="P65">
    <cfRule type="expression" dxfId="181" priority="56">
      <formula>P65=""</formula>
    </cfRule>
    <cfRule type="expression" dxfId="180" priority="57">
      <formula>P65&lt;&gt;""</formula>
    </cfRule>
  </conditionalFormatting>
  <conditionalFormatting sqref="P79">
    <cfRule type="expression" dxfId="179" priority="54">
      <formula>P79=""</formula>
    </cfRule>
    <cfRule type="expression" dxfId="178" priority="55">
      <formula>P79&lt;&gt;""</formula>
    </cfRule>
  </conditionalFormatting>
  <conditionalFormatting sqref="P85">
    <cfRule type="expression" dxfId="177" priority="52">
      <formula>P85=""</formula>
    </cfRule>
    <cfRule type="expression" dxfId="176" priority="53">
      <formula>P85&lt;&gt;""</formula>
    </cfRule>
  </conditionalFormatting>
  <conditionalFormatting sqref="P85">
    <cfRule type="expression" dxfId="175" priority="51">
      <formula>$N$82="なし"</formula>
    </cfRule>
  </conditionalFormatting>
  <conditionalFormatting sqref="P87">
    <cfRule type="expression" dxfId="174" priority="49">
      <formula>P87=""</formula>
    </cfRule>
    <cfRule type="expression" dxfId="173" priority="50">
      <formula>P87&lt;&gt;""</formula>
    </cfRule>
  </conditionalFormatting>
  <conditionalFormatting sqref="P87">
    <cfRule type="expression" dxfId="172" priority="48">
      <formula>$N$82="なし"</formula>
    </cfRule>
  </conditionalFormatting>
  <conditionalFormatting sqref="P89">
    <cfRule type="expression" dxfId="171" priority="46">
      <formula>P89=""</formula>
    </cfRule>
    <cfRule type="expression" dxfId="170" priority="47">
      <formula>P89&lt;&gt;""</formula>
    </cfRule>
  </conditionalFormatting>
  <conditionalFormatting sqref="P91">
    <cfRule type="expression" dxfId="169" priority="44">
      <formula>P91=""</formula>
    </cfRule>
    <cfRule type="expression" dxfId="168" priority="45">
      <formula>P91&lt;&gt;""</formula>
    </cfRule>
  </conditionalFormatting>
  <conditionalFormatting sqref="P92">
    <cfRule type="expression" dxfId="167" priority="43">
      <formula>$N$90="なし"</formula>
    </cfRule>
  </conditionalFormatting>
  <conditionalFormatting sqref="P93">
    <cfRule type="expression" dxfId="166" priority="41">
      <formula>P93=""</formula>
    </cfRule>
    <cfRule type="expression" dxfId="165" priority="42">
      <formula>P93&lt;&gt;""</formula>
    </cfRule>
  </conditionalFormatting>
  <conditionalFormatting sqref="P93">
    <cfRule type="expression" dxfId="164" priority="40">
      <formula>$N$90="なし"</formula>
    </cfRule>
  </conditionalFormatting>
  <conditionalFormatting sqref="P95">
    <cfRule type="expression" dxfId="163" priority="38">
      <formula>P95=""</formula>
    </cfRule>
    <cfRule type="expression" dxfId="162" priority="39">
      <formula>P95&lt;&gt;""</formula>
    </cfRule>
  </conditionalFormatting>
  <conditionalFormatting sqref="P97">
    <cfRule type="expression" dxfId="161" priority="36">
      <formula>P97=""</formula>
    </cfRule>
    <cfRule type="expression" dxfId="160" priority="37">
      <formula>P97&lt;&gt;""</formula>
    </cfRule>
  </conditionalFormatting>
  <conditionalFormatting sqref="P98:P99">
    <cfRule type="expression" dxfId="159" priority="34">
      <formula>P98=""</formula>
    </cfRule>
    <cfRule type="expression" dxfId="158" priority="35">
      <formula>P98&lt;&gt;""</formula>
    </cfRule>
  </conditionalFormatting>
  <conditionalFormatting sqref="P101">
    <cfRule type="expression" dxfId="157" priority="32">
      <formula>P101=""</formula>
    </cfRule>
    <cfRule type="expression" dxfId="156" priority="33">
      <formula>P101&lt;&gt;""</formula>
    </cfRule>
  </conditionalFormatting>
  <conditionalFormatting sqref="P103">
    <cfRule type="expression" dxfId="155" priority="30">
      <formula>P103=""</formula>
    </cfRule>
    <cfRule type="expression" dxfId="154" priority="31">
      <formula>P103&lt;&gt;""</formula>
    </cfRule>
  </conditionalFormatting>
  <conditionalFormatting sqref="P105">
    <cfRule type="expression" dxfId="153" priority="28">
      <formula>P105=""</formula>
    </cfRule>
    <cfRule type="expression" dxfId="152" priority="29">
      <formula>P105&lt;&gt;""</formula>
    </cfRule>
  </conditionalFormatting>
  <conditionalFormatting sqref="P107">
    <cfRule type="expression" dxfId="151" priority="26">
      <formula>P107=""</formula>
    </cfRule>
    <cfRule type="expression" dxfId="150" priority="27">
      <formula>P107&lt;&gt;""</formula>
    </cfRule>
  </conditionalFormatting>
  <conditionalFormatting sqref="P109">
    <cfRule type="expression" dxfId="149" priority="24">
      <formula>P109=""</formula>
    </cfRule>
    <cfRule type="expression" dxfId="148" priority="25">
      <formula>P109&lt;&gt;""</formula>
    </cfRule>
  </conditionalFormatting>
  <conditionalFormatting sqref="P111">
    <cfRule type="expression" dxfId="147" priority="22">
      <formula>P111=""</formula>
    </cfRule>
    <cfRule type="expression" dxfId="146" priority="23">
      <formula>P111&lt;&gt;""</formula>
    </cfRule>
  </conditionalFormatting>
  <conditionalFormatting sqref="P113">
    <cfRule type="expression" dxfId="145" priority="20">
      <formula>P113=""</formula>
    </cfRule>
    <cfRule type="expression" dxfId="144" priority="21">
      <formula>P113&lt;&gt;""</formula>
    </cfRule>
  </conditionalFormatting>
  <conditionalFormatting sqref="P115">
    <cfRule type="expression" dxfId="143" priority="18">
      <formula>P115=""</formula>
    </cfRule>
    <cfRule type="expression" dxfId="142" priority="19">
      <formula>P115&lt;&gt;""</formula>
    </cfRule>
  </conditionalFormatting>
  <conditionalFormatting sqref="J11">
    <cfRule type="expression" dxfId="141" priority="123">
      <formula>J11=""</formula>
    </cfRule>
    <cfRule type="expression" dxfId="140" priority="124">
      <formula>J8&lt;&gt;""</formula>
    </cfRule>
  </conditionalFormatting>
  <conditionalFormatting sqref="J10 J13">
    <cfRule type="expression" dxfId="139" priority="125">
      <formula>J10=""</formula>
    </cfRule>
    <cfRule type="expression" dxfId="138" priority="126">
      <formula>J6&lt;&gt;""</formula>
    </cfRule>
  </conditionalFormatting>
  <conditionalFormatting sqref="J9">
    <cfRule type="expression" dxfId="137" priority="127">
      <formula>J9=""</formula>
    </cfRule>
    <cfRule type="expression" dxfId="136" priority="128">
      <formula>J10&lt;&gt;""</formula>
    </cfRule>
  </conditionalFormatting>
  <conditionalFormatting sqref="J8">
    <cfRule type="expression" dxfId="135" priority="129">
      <formula>J8=""</formula>
    </cfRule>
    <cfRule type="expression" dxfId="134" priority="130">
      <formula>J7&lt;&gt;""</formula>
    </cfRule>
  </conditionalFormatting>
  <conditionalFormatting sqref="J12">
    <cfRule type="expression" dxfId="133" priority="16">
      <formula>J12=""</formula>
    </cfRule>
    <cfRule type="expression" dxfId="132" priority="17">
      <formula>J8&lt;&gt;""</formula>
    </cfRule>
  </conditionalFormatting>
  <conditionalFormatting sqref="N84">
    <cfRule type="expression" dxfId="131" priority="131" stopIfTrue="1">
      <formula>AND($N$84="―",#REF!="―")</formula>
    </cfRule>
  </conditionalFormatting>
  <conditionalFormatting sqref="P51">
    <cfRule type="expression" dxfId="130" priority="14">
      <formula>P51=""</formula>
    </cfRule>
    <cfRule type="expression" dxfId="129" priority="15">
      <formula>P49&lt;&gt;""</formula>
    </cfRule>
  </conditionalFormatting>
  <conditionalFormatting sqref="P53">
    <cfRule type="expression" dxfId="128" priority="12">
      <formula>P53=""</formula>
    </cfRule>
    <cfRule type="expression" dxfId="127" priority="13">
      <formula>P51&lt;&gt;""</formula>
    </cfRule>
  </conditionalFormatting>
  <conditionalFormatting sqref="P57">
    <cfRule type="expression" dxfId="126" priority="10">
      <formula>P57=""</formula>
    </cfRule>
    <cfRule type="expression" dxfId="125" priority="11">
      <formula>P55&lt;&gt;""</formula>
    </cfRule>
  </conditionalFormatting>
  <conditionalFormatting sqref="P57">
    <cfRule type="expression" dxfId="124" priority="9">
      <formula>$N$50="なし"</formula>
    </cfRule>
  </conditionalFormatting>
  <conditionalFormatting sqref="P59">
    <cfRule type="expression" dxfId="123" priority="7">
      <formula>P59=""</formula>
    </cfRule>
    <cfRule type="expression" dxfId="122" priority="8">
      <formula>P57&lt;&gt;""</formula>
    </cfRule>
  </conditionalFormatting>
  <conditionalFormatting sqref="P59">
    <cfRule type="expression" dxfId="121" priority="6">
      <formula>$N$50="なし"</formula>
    </cfRule>
  </conditionalFormatting>
  <conditionalFormatting sqref="P61">
    <cfRule type="expression" dxfId="120" priority="4">
      <formula>P61=""</formula>
    </cfRule>
    <cfRule type="expression" dxfId="119" priority="5">
      <formula>P59&lt;&gt;""</formula>
    </cfRule>
  </conditionalFormatting>
  <conditionalFormatting sqref="P55">
    <cfRule type="expression" dxfId="118" priority="2">
      <formula>P55=""</formula>
    </cfRule>
    <cfRule type="expression" dxfId="117" priority="3">
      <formula>P53&lt;&gt;""</formula>
    </cfRule>
  </conditionalFormatting>
  <conditionalFormatting sqref="P55">
    <cfRule type="expression" dxfId="116" priority="1">
      <formula>$N$50="なし"</formula>
    </cfRule>
  </conditionalFormatting>
  <dataValidations count="3">
    <dataValidation type="list" allowBlank="1" showInputMessage="1" showErrorMessage="1" sqref="N62 N70 N82 N78 N90 N50">
      <formula1>$L$28:$L$29</formula1>
    </dataValidation>
    <dataValidation type="list" allowBlank="1" showInputMessage="1" showErrorMessage="1" sqref="N46:N49 N36 N30">
      <formula1>$L$23:$L$26</formula1>
    </dataValidation>
    <dataValidation type="list" allowBlank="1" showInputMessage="1" showErrorMessage="1" sqref="N84:N88 N76 N80 N66 N60 N74 N34 N22 N24 N26 N32 N38 N40 N42 N44 N54 N56 N68 N72 N92 N94 N96 N98:N100 N102 N104 N106 N108 N110 N112 N114 N28">
      <formula1>$L$23:$L$25</formula1>
    </dataValidation>
  </dataValidations>
  <hyperlinks>
    <hyperlink ref="J13" r:id="rId1"/>
  </hyperlinks>
  <printOptions horizontalCentered="1"/>
  <pageMargins left="0.19685039370078741" right="0.19685039370078741" top="0.39370078740157483" bottom="0.51181102362204722" header="0.31496062992125984" footer="0.31496062992125984"/>
  <pageSetup paperSize="9" scale="63" fitToHeight="0" orientation="portrait" r:id="rId2"/>
  <headerFooter>
    <oddFooter>&amp;CP.&amp;P/&amp;N</oddFooter>
  </headerFooter>
  <rowBreaks count="2" manualBreakCount="2">
    <brk id="59" max="18" man="1"/>
    <brk id="119" max="25"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U119"/>
  <sheetViews>
    <sheetView showGridLines="0" tabSelected="1" view="pageBreakPreview" zoomScale="70" zoomScaleNormal="85" zoomScaleSheetLayoutView="70" workbookViewId="0">
      <selection activeCell="P47" sqref="P47:R47"/>
    </sheetView>
  </sheetViews>
  <sheetFormatPr defaultRowHeight="14.25" x14ac:dyDescent="0.15"/>
  <cols>
    <col min="1" max="1" width="2.625" style="54" customWidth="1"/>
    <col min="2" max="2" width="2.625" style="54" hidden="1" customWidth="1"/>
    <col min="3" max="3" width="5" style="54" customWidth="1"/>
    <col min="4" max="4" width="4.625" style="54" customWidth="1"/>
    <col min="5" max="5" width="15.625" style="54" bestFit="1" customWidth="1"/>
    <col min="6" max="7" width="3.5" style="54" customWidth="1"/>
    <col min="8" max="8" width="3.625" style="54" bestFit="1" customWidth="1"/>
    <col min="9" max="9" width="32.125" style="54" customWidth="1"/>
    <col min="10" max="10" width="19" style="54" customWidth="1"/>
    <col min="11" max="11" width="37.75" style="54" customWidth="1"/>
    <col min="12" max="12" width="4.625" style="53" hidden="1" customWidth="1"/>
    <col min="13" max="13" width="4.875" style="53" hidden="1" customWidth="1"/>
    <col min="14" max="14" width="11.25" style="54" customWidth="1"/>
    <col min="15" max="15" width="6.75" style="54" customWidth="1"/>
    <col min="16" max="17" width="6.125" style="54" customWidth="1"/>
    <col min="18" max="18" width="27.5" style="54" customWidth="1"/>
    <col min="19" max="19" width="2.625" style="54" customWidth="1"/>
    <col min="20" max="16384" width="9" style="54"/>
  </cols>
  <sheetData>
    <row r="1" spans="3:18" ht="17.25" customHeight="1" x14ac:dyDescent="0.15">
      <c r="R1" s="113" t="s">
        <v>259</v>
      </c>
    </row>
    <row r="2" spans="3:18" ht="27.75" x14ac:dyDescent="0.15">
      <c r="C2" s="555" t="s">
        <v>255</v>
      </c>
      <c r="D2" s="555"/>
      <c r="E2" s="555"/>
      <c r="F2" s="555"/>
      <c r="G2" s="555"/>
      <c r="H2" s="555"/>
      <c r="I2" s="555"/>
      <c r="J2" s="555"/>
      <c r="K2" s="555"/>
      <c r="L2" s="555"/>
      <c r="M2" s="555"/>
      <c r="N2" s="555"/>
      <c r="O2" s="555"/>
      <c r="P2" s="555"/>
      <c r="Q2" s="555"/>
      <c r="R2" s="555"/>
    </row>
    <row r="4" spans="3:18" ht="65.25" customHeight="1" x14ac:dyDescent="0.15">
      <c r="C4" s="556" t="s">
        <v>325</v>
      </c>
      <c r="D4" s="556"/>
      <c r="E4" s="556"/>
      <c r="F4" s="556"/>
      <c r="G4" s="556"/>
      <c r="H4" s="556"/>
      <c r="I4" s="556"/>
      <c r="J4" s="556"/>
      <c r="K4" s="556"/>
      <c r="L4" s="556"/>
      <c r="M4" s="556"/>
      <c r="N4" s="556"/>
      <c r="O4" s="556"/>
      <c r="P4" s="556"/>
      <c r="Q4" s="556"/>
      <c r="R4" s="556"/>
    </row>
    <row r="5" spans="3:18" ht="18" x14ac:dyDescent="0.15">
      <c r="C5" s="114" t="s">
        <v>131</v>
      </c>
    </row>
    <row r="6" spans="3:18" ht="23.25" customHeight="1" x14ac:dyDescent="0.15">
      <c r="C6" s="574" t="s">
        <v>329</v>
      </c>
      <c r="D6" s="574"/>
      <c r="E6" s="574"/>
      <c r="F6" s="574"/>
      <c r="G6" s="574"/>
      <c r="H6" s="574"/>
      <c r="I6" s="574"/>
      <c r="J6" s="574"/>
      <c r="K6" s="574"/>
      <c r="L6" s="574"/>
      <c r="M6" s="574"/>
      <c r="N6" s="574"/>
      <c r="O6" s="574"/>
      <c r="P6" s="574"/>
      <c r="Q6" s="574"/>
      <c r="R6" s="574"/>
    </row>
    <row r="7" spans="3:18" ht="20.100000000000001" customHeight="1" x14ac:dyDescent="0.15">
      <c r="I7" s="115" t="s">
        <v>132</v>
      </c>
      <c r="J7" s="557"/>
      <c r="K7" s="557"/>
      <c r="L7" s="557"/>
      <c r="M7" s="557"/>
      <c r="N7" s="557"/>
      <c r="O7" s="557"/>
      <c r="P7" s="557"/>
      <c r="Q7" s="557"/>
      <c r="R7" s="557"/>
    </row>
    <row r="8" spans="3:18" ht="30" x14ac:dyDescent="0.15">
      <c r="I8" s="116" t="s">
        <v>133</v>
      </c>
      <c r="J8" s="558"/>
      <c r="K8" s="558"/>
      <c r="L8" s="558"/>
      <c r="M8" s="558"/>
      <c r="N8" s="558"/>
      <c r="O8" s="558"/>
      <c r="P8" s="558"/>
      <c r="Q8" s="558"/>
      <c r="R8" s="558"/>
    </row>
    <row r="9" spans="3:18" ht="20.100000000000001" customHeight="1" x14ac:dyDescent="0.15">
      <c r="I9" s="115" t="s">
        <v>296</v>
      </c>
      <c r="J9" s="558"/>
      <c r="K9" s="558"/>
      <c r="L9" s="558"/>
      <c r="M9" s="558"/>
      <c r="N9" s="558"/>
      <c r="O9" s="558"/>
      <c r="P9" s="558"/>
      <c r="Q9" s="558"/>
      <c r="R9" s="558"/>
    </row>
    <row r="10" spans="3:18" ht="20.100000000000001" customHeight="1" x14ac:dyDescent="0.15">
      <c r="I10" s="115" t="s">
        <v>294</v>
      </c>
      <c r="J10" s="558"/>
      <c r="K10" s="558"/>
      <c r="L10" s="558"/>
      <c r="M10" s="558"/>
      <c r="N10" s="558"/>
      <c r="O10" s="558"/>
      <c r="P10" s="558"/>
      <c r="Q10" s="558"/>
      <c r="R10" s="558"/>
    </row>
    <row r="11" spans="3:18" ht="20.100000000000001" customHeight="1" x14ac:dyDescent="0.15">
      <c r="I11" s="117" t="s">
        <v>295</v>
      </c>
      <c r="J11" s="558"/>
      <c r="K11" s="558"/>
      <c r="L11" s="558"/>
      <c r="M11" s="558"/>
      <c r="N11" s="558"/>
      <c r="O11" s="558"/>
      <c r="P11" s="558"/>
      <c r="Q11" s="558"/>
      <c r="R11" s="558"/>
    </row>
    <row r="12" spans="3:18" ht="30" x14ac:dyDescent="0.15">
      <c r="E12" s="56"/>
      <c r="F12" s="56"/>
      <c r="G12" s="56"/>
      <c r="H12" s="56"/>
      <c r="I12" s="116" t="s">
        <v>134</v>
      </c>
      <c r="J12" s="558"/>
      <c r="K12" s="558"/>
      <c r="L12" s="558"/>
      <c r="M12" s="558"/>
      <c r="N12" s="558"/>
      <c r="O12" s="558"/>
      <c r="P12" s="558"/>
      <c r="Q12" s="558"/>
      <c r="R12" s="558"/>
    </row>
    <row r="13" spans="3:18" ht="20.100000000000001" customHeight="1" x14ac:dyDescent="0.15">
      <c r="E13" s="56"/>
      <c r="F13" s="56"/>
      <c r="G13" s="56"/>
      <c r="H13" s="56"/>
      <c r="I13" s="116" t="s">
        <v>279</v>
      </c>
      <c r="J13" s="558"/>
      <c r="K13" s="558"/>
      <c r="L13" s="558"/>
      <c r="M13" s="558"/>
      <c r="N13" s="558"/>
      <c r="O13" s="558"/>
      <c r="P13" s="558"/>
      <c r="Q13" s="558"/>
      <c r="R13" s="558"/>
    </row>
    <row r="14" spans="3:18" x14ac:dyDescent="0.15">
      <c r="L14" s="54"/>
      <c r="M14" s="54"/>
      <c r="N14" s="57"/>
      <c r="O14" s="57"/>
      <c r="P14" s="58"/>
    </row>
    <row r="15" spans="3:18" ht="33" customHeight="1" x14ac:dyDescent="0.15">
      <c r="C15" s="566" t="s">
        <v>135</v>
      </c>
      <c r="D15" s="566"/>
      <c r="E15" s="566"/>
      <c r="F15" s="566"/>
      <c r="G15" s="566"/>
      <c r="H15" s="566"/>
      <c r="I15" s="567"/>
      <c r="J15" s="48" t="s">
        <v>136</v>
      </c>
      <c r="K15" s="559" t="s">
        <v>137</v>
      </c>
      <c r="L15" s="560"/>
      <c r="M15" s="560"/>
      <c r="N15" s="560"/>
      <c r="O15" s="560"/>
      <c r="P15" s="560"/>
      <c r="Q15" s="560"/>
      <c r="R15" s="561"/>
    </row>
    <row r="16" spans="3:18" ht="18" customHeight="1" x14ac:dyDescent="0.15">
      <c r="C16" s="55" t="s">
        <v>320</v>
      </c>
      <c r="J16" s="59" t="s">
        <v>138</v>
      </c>
      <c r="K16" s="568" t="s">
        <v>139</v>
      </c>
      <c r="L16" s="569"/>
      <c r="M16" s="569"/>
      <c r="N16" s="569"/>
      <c r="O16" s="569"/>
      <c r="P16" s="569"/>
      <c r="Q16" s="569"/>
      <c r="R16" s="570"/>
    </row>
    <row r="17" spans="3:18" ht="18" customHeight="1" x14ac:dyDescent="0.15">
      <c r="C17" s="54" t="s">
        <v>299</v>
      </c>
      <c r="J17" s="59" t="s">
        <v>140</v>
      </c>
      <c r="K17" s="568" t="s">
        <v>141</v>
      </c>
      <c r="L17" s="569"/>
      <c r="M17" s="569"/>
      <c r="N17" s="569"/>
      <c r="O17" s="569"/>
      <c r="P17" s="569"/>
      <c r="Q17" s="569"/>
      <c r="R17" s="570"/>
    </row>
    <row r="18" spans="3:18" ht="18" customHeight="1" x14ac:dyDescent="0.15">
      <c r="C18" s="571" t="s">
        <v>321</v>
      </c>
      <c r="D18" s="572"/>
      <c r="E18" s="572"/>
      <c r="F18" s="572"/>
      <c r="G18" s="572"/>
      <c r="H18" s="572"/>
      <c r="I18" s="573"/>
      <c r="J18" s="59" t="s">
        <v>142</v>
      </c>
      <c r="K18" s="568" t="s">
        <v>143</v>
      </c>
      <c r="L18" s="569"/>
      <c r="M18" s="569"/>
      <c r="N18" s="569"/>
      <c r="O18" s="569"/>
      <c r="P18" s="569"/>
      <c r="Q18" s="569"/>
      <c r="R18" s="570"/>
    </row>
    <row r="19" spans="3:18" ht="18" customHeight="1" x14ac:dyDescent="0.15">
      <c r="D19" s="49"/>
      <c r="E19" s="118" t="s">
        <v>280</v>
      </c>
      <c r="F19" s="105"/>
      <c r="G19" s="60"/>
      <c r="H19" s="61"/>
      <c r="J19" s="59" t="s">
        <v>144</v>
      </c>
      <c r="K19" s="568" t="s">
        <v>145</v>
      </c>
      <c r="L19" s="569"/>
      <c r="M19" s="569"/>
      <c r="N19" s="569"/>
      <c r="O19" s="569"/>
      <c r="P19" s="569"/>
      <c r="Q19" s="569"/>
      <c r="R19" s="570"/>
    </row>
    <row r="20" spans="3:18" ht="15" thickBot="1" x14ac:dyDescent="0.2">
      <c r="N20" s="57"/>
      <c r="O20" s="57"/>
      <c r="P20" s="58"/>
    </row>
    <row r="21" spans="3:18" ht="28.5" x14ac:dyDescent="0.15">
      <c r="C21" s="559" t="s">
        <v>146</v>
      </c>
      <c r="D21" s="560"/>
      <c r="E21" s="561"/>
      <c r="F21" s="562" t="s">
        <v>147</v>
      </c>
      <c r="G21" s="563"/>
      <c r="H21" s="564"/>
      <c r="I21" s="559" t="s">
        <v>148</v>
      </c>
      <c r="J21" s="560"/>
      <c r="K21" s="561"/>
      <c r="L21" s="33"/>
      <c r="M21" s="33" t="s">
        <v>13</v>
      </c>
      <c r="N21" s="50" t="s">
        <v>149</v>
      </c>
      <c r="O21" s="51" t="s">
        <v>150</v>
      </c>
      <c r="P21" s="565" t="s">
        <v>151</v>
      </c>
      <c r="Q21" s="565"/>
      <c r="R21" s="565"/>
    </row>
    <row r="22" spans="3:18" ht="20.25" customHeight="1" x14ac:dyDescent="0.15">
      <c r="C22" s="497" t="s">
        <v>96</v>
      </c>
      <c r="D22" s="506" t="s">
        <v>152</v>
      </c>
      <c r="E22" s="507"/>
      <c r="F22" s="481">
        <v>1</v>
      </c>
      <c r="G22" s="482"/>
      <c r="H22" s="483"/>
      <c r="I22" s="487" t="s">
        <v>153</v>
      </c>
      <c r="J22" s="488"/>
      <c r="K22" s="489"/>
      <c r="L22" s="62"/>
      <c r="M22" s="493">
        <v>2</v>
      </c>
      <c r="N22" s="477"/>
      <c r="O22" s="475" t="str">
        <f>IF(N22="","",IF(OR(N22="Conforming",N22="Not applicable"),M22,IF(N22="Partial conforming",M22/2,0)))</f>
        <v/>
      </c>
      <c r="P22" s="524" t="s">
        <v>154</v>
      </c>
      <c r="Q22" s="524"/>
      <c r="R22" s="524"/>
    </row>
    <row r="23" spans="3:18" ht="30.75" customHeight="1" x14ac:dyDescent="0.15">
      <c r="C23" s="498"/>
      <c r="D23" s="508"/>
      <c r="E23" s="509"/>
      <c r="F23" s="484"/>
      <c r="G23" s="485"/>
      <c r="H23" s="486"/>
      <c r="I23" s="490"/>
      <c r="J23" s="491"/>
      <c r="K23" s="492"/>
      <c r="L23" s="63"/>
      <c r="M23" s="494"/>
      <c r="N23" s="495"/>
      <c r="O23" s="476"/>
      <c r="P23" s="247"/>
      <c r="Q23" s="247"/>
      <c r="R23" s="247"/>
    </row>
    <row r="24" spans="3:18" ht="21" customHeight="1" x14ac:dyDescent="0.15">
      <c r="C24" s="497" t="s">
        <v>281</v>
      </c>
      <c r="D24" s="499" t="s">
        <v>155</v>
      </c>
      <c r="E24" s="500"/>
      <c r="F24" s="481">
        <v>2</v>
      </c>
      <c r="G24" s="482"/>
      <c r="H24" s="483"/>
      <c r="I24" s="487" t="s">
        <v>156</v>
      </c>
      <c r="J24" s="488"/>
      <c r="K24" s="489"/>
      <c r="L24" s="62"/>
      <c r="M24" s="493">
        <v>2</v>
      </c>
      <c r="N24" s="477"/>
      <c r="O24" s="475" t="str">
        <f>IF(N24="","",IF(OR(N24="Conforming",N24="Not applicable"),M24,IF(N24="Partial conforming",M24/2,0)))</f>
        <v/>
      </c>
      <c r="P24" s="524" t="s">
        <v>322</v>
      </c>
      <c r="Q24" s="524"/>
      <c r="R24" s="524"/>
    </row>
    <row r="25" spans="3:18" ht="30.75" customHeight="1" x14ac:dyDescent="0.15">
      <c r="C25" s="498"/>
      <c r="D25" s="501"/>
      <c r="E25" s="502"/>
      <c r="F25" s="484"/>
      <c r="G25" s="485"/>
      <c r="H25" s="486"/>
      <c r="I25" s="490"/>
      <c r="J25" s="491"/>
      <c r="K25" s="492"/>
      <c r="L25" s="63"/>
      <c r="M25" s="494"/>
      <c r="N25" s="495"/>
      <c r="O25" s="476"/>
      <c r="P25" s="247"/>
      <c r="Q25" s="247"/>
      <c r="R25" s="247"/>
    </row>
    <row r="26" spans="3:18" ht="22.5" customHeight="1" x14ac:dyDescent="0.15">
      <c r="C26" s="497" t="s">
        <v>160</v>
      </c>
      <c r="D26" s="499" t="s">
        <v>157</v>
      </c>
      <c r="E26" s="500"/>
      <c r="F26" s="481">
        <v>3</v>
      </c>
      <c r="G26" s="482"/>
      <c r="H26" s="483"/>
      <c r="I26" s="487" t="s">
        <v>158</v>
      </c>
      <c r="J26" s="488"/>
      <c r="K26" s="489"/>
      <c r="L26" s="62"/>
      <c r="M26" s="493">
        <v>2</v>
      </c>
      <c r="N26" s="477"/>
      <c r="O26" s="475" t="str">
        <f>IF(N26="","",IF(OR(N26="Conforming",N26="Not applicable"),M26,IF(N26="Partial conforming",M26/2,0)))</f>
        <v/>
      </c>
      <c r="P26" s="472" t="s">
        <v>159</v>
      </c>
      <c r="Q26" s="473"/>
      <c r="R26" s="474"/>
    </row>
    <row r="27" spans="3:18" ht="30.75" customHeight="1" x14ac:dyDescent="0.15">
      <c r="C27" s="498"/>
      <c r="D27" s="501"/>
      <c r="E27" s="502"/>
      <c r="F27" s="484"/>
      <c r="G27" s="485"/>
      <c r="H27" s="486"/>
      <c r="I27" s="490"/>
      <c r="J27" s="491"/>
      <c r="K27" s="492"/>
      <c r="L27" s="63"/>
      <c r="M27" s="494"/>
      <c r="N27" s="495"/>
      <c r="O27" s="476"/>
      <c r="P27" s="247"/>
      <c r="Q27" s="247"/>
      <c r="R27" s="247"/>
    </row>
    <row r="28" spans="3:18" ht="21" customHeight="1" x14ac:dyDescent="0.15">
      <c r="C28" s="497" t="s">
        <v>267</v>
      </c>
      <c r="D28" s="552" t="s">
        <v>161</v>
      </c>
      <c r="E28" s="544" t="s">
        <v>162</v>
      </c>
      <c r="F28" s="481">
        <v>4</v>
      </c>
      <c r="G28" s="482"/>
      <c r="H28" s="483"/>
      <c r="I28" s="487" t="s">
        <v>163</v>
      </c>
      <c r="J28" s="488"/>
      <c r="K28" s="489"/>
      <c r="L28" s="62"/>
      <c r="M28" s="493">
        <v>2</v>
      </c>
      <c r="N28" s="477"/>
      <c r="O28" s="475" t="str">
        <f>IF(N28="","",IF(OR(N28="Conforming",N28="Not applicable"),M28,IF(N28="Partial conforming",M28/2,0)))</f>
        <v/>
      </c>
      <c r="P28" s="524" t="s">
        <v>164</v>
      </c>
      <c r="Q28" s="524"/>
      <c r="R28" s="524"/>
    </row>
    <row r="29" spans="3:18" ht="35.1" customHeight="1" x14ac:dyDescent="0.15">
      <c r="C29" s="503"/>
      <c r="D29" s="553"/>
      <c r="E29" s="551"/>
      <c r="F29" s="484"/>
      <c r="G29" s="485"/>
      <c r="H29" s="486"/>
      <c r="I29" s="490"/>
      <c r="J29" s="491"/>
      <c r="K29" s="492"/>
      <c r="L29" s="63"/>
      <c r="M29" s="494"/>
      <c r="N29" s="495"/>
      <c r="O29" s="476"/>
      <c r="P29" s="247"/>
      <c r="Q29" s="247"/>
      <c r="R29" s="247"/>
    </row>
    <row r="30" spans="3:18" ht="21" customHeight="1" x14ac:dyDescent="0.15">
      <c r="C30" s="64"/>
      <c r="D30" s="553"/>
      <c r="E30" s="544" t="s">
        <v>165</v>
      </c>
      <c r="F30" s="481">
        <v>5</v>
      </c>
      <c r="G30" s="482"/>
      <c r="H30" s="483"/>
      <c r="I30" s="487" t="s">
        <v>166</v>
      </c>
      <c r="J30" s="488"/>
      <c r="K30" s="489"/>
      <c r="L30" s="62"/>
      <c r="M30" s="493">
        <v>2</v>
      </c>
      <c r="N30" s="477"/>
      <c r="O30" s="475" t="str">
        <f>IF(N30="","",IF(OR(N30="Conforming",N30="Not applicable"),M30,IF(N30="Partial conforming",M30/2,0)))</f>
        <v/>
      </c>
      <c r="P30" s="524" t="s">
        <v>164</v>
      </c>
      <c r="Q30" s="524"/>
      <c r="R30" s="524"/>
    </row>
    <row r="31" spans="3:18" ht="35.1" customHeight="1" x14ac:dyDescent="0.15">
      <c r="C31" s="64"/>
      <c r="D31" s="553"/>
      <c r="E31" s="551"/>
      <c r="F31" s="484"/>
      <c r="G31" s="485"/>
      <c r="H31" s="486"/>
      <c r="I31" s="490"/>
      <c r="J31" s="491"/>
      <c r="K31" s="492"/>
      <c r="L31" s="63"/>
      <c r="M31" s="494"/>
      <c r="N31" s="495"/>
      <c r="O31" s="476"/>
      <c r="P31" s="247"/>
      <c r="Q31" s="247"/>
      <c r="R31" s="247"/>
    </row>
    <row r="32" spans="3:18" ht="20.25" customHeight="1" x14ac:dyDescent="0.15">
      <c r="C32" s="64"/>
      <c r="D32" s="553"/>
      <c r="E32" s="544" t="s">
        <v>167</v>
      </c>
      <c r="F32" s="481">
        <v>6</v>
      </c>
      <c r="G32" s="482"/>
      <c r="H32" s="483"/>
      <c r="I32" s="487" t="s">
        <v>168</v>
      </c>
      <c r="J32" s="488"/>
      <c r="K32" s="489"/>
      <c r="L32" s="62"/>
      <c r="M32" s="493">
        <v>2</v>
      </c>
      <c r="N32" s="477"/>
      <c r="O32" s="475" t="str">
        <f>IF(N32="","",IF(OR(N32="Conforming",N32="Not applicable"),M32,IF(N32="Partial conforming",M32/2,0)))</f>
        <v/>
      </c>
      <c r="P32" s="524" t="s">
        <v>164</v>
      </c>
      <c r="Q32" s="524"/>
      <c r="R32" s="524"/>
    </row>
    <row r="33" spans="3:18" ht="35.1" customHeight="1" x14ac:dyDescent="0.15">
      <c r="C33" s="65"/>
      <c r="D33" s="554"/>
      <c r="E33" s="551"/>
      <c r="F33" s="484"/>
      <c r="G33" s="485"/>
      <c r="H33" s="486"/>
      <c r="I33" s="490"/>
      <c r="J33" s="491"/>
      <c r="K33" s="492"/>
      <c r="L33" s="63"/>
      <c r="M33" s="494"/>
      <c r="N33" s="495"/>
      <c r="O33" s="476"/>
      <c r="P33" s="247"/>
      <c r="Q33" s="247"/>
      <c r="R33" s="247"/>
    </row>
    <row r="34" spans="3:18" ht="22.5" customHeight="1" x14ac:dyDescent="0.15">
      <c r="C34" s="497" t="s">
        <v>97</v>
      </c>
      <c r="D34" s="542" t="s">
        <v>169</v>
      </c>
      <c r="E34" s="544" t="s">
        <v>170</v>
      </c>
      <c r="F34" s="481">
        <v>7</v>
      </c>
      <c r="G34" s="482"/>
      <c r="H34" s="483"/>
      <c r="I34" s="487" t="s">
        <v>171</v>
      </c>
      <c r="J34" s="488"/>
      <c r="K34" s="489"/>
      <c r="L34" s="62"/>
      <c r="M34" s="493">
        <v>2</v>
      </c>
      <c r="N34" s="477"/>
      <c r="O34" s="475" t="str">
        <f>IF(N34="","",IF(OR(N34="Conforming",N34="Not applicable"),M34,IF(N34="Partial conforming",M34/2,0)))</f>
        <v/>
      </c>
      <c r="P34" s="524" t="s">
        <v>172</v>
      </c>
      <c r="Q34" s="524"/>
      <c r="R34" s="524"/>
    </row>
    <row r="35" spans="3:18" ht="35.1" customHeight="1" x14ac:dyDescent="0.15">
      <c r="C35" s="503"/>
      <c r="D35" s="543"/>
      <c r="E35" s="545"/>
      <c r="F35" s="484"/>
      <c r="G35" s="485"/>
      <c r="H35" s="486"/>
      <c r="I35" s="490"/>
      <c r="J35" s="491"/>
      <c r="K35" s="492"/>
      <c r="L35" s="63"/>
      <c r="M35" s="494"/>
      <c r="N35" s="495"/>
      <c r="O35" s="476"/>
      <c r="P35" s="247"/>
      <c r="Q35" s="247"/>
      <c r="R35" s="247"/>
    </row>
    <row r="36" spans="3:18" ht="34.5" customHeight="1" x14ac:dyDescent="0.15">
      <c r="C36" s="64"/>
      <c r="D36" s="543"/>
      <c r="E36" s="66"/>
      <c r="F36" s="481">
        <v>8</v>
      </c>
      <c r="G36" s="482"/>
      <c r="H36" s="483"/>
      <c r="I36" s="487" t="s">
        <v>173</v>
      </c>
      <c r="J36" s="488"/>
      <c r="K36" s="489"/>
      <c r="L36" s="62"/>
      <c r="M36" s="493">
        <v>2</v>
      </c>
      <c r="N36" s="477"/>
      <c r="O36" s="475" t="str">
        <f>IF(N36="","",IF(OR(N36="Conforming",N36="Not applicable"),M36,IF(N36="Partial conforming",M36/2,0)))</f>
        <v/>
      </c>
      <c r="P36" s="550" t="s">
        <v>174</v>
      </c>
      <c r="Q36" s="550"/>
      <c r="R36" s="550"/>
    </row>
    <row r="37" spans="3:18" ht="35.1" customHeight="1" x14ac:dyDescent="0.15">
      <c r="C37" s="64"/>
      <c r="D37" s="543"/>
      <c r="E37" s="67"/>
      <c r="F37" s="484"/>
      <c r="G37" s="485"/>
      <c r="H37" s="486"/>
      <c r="I37" s="490"/>
      <c r="J37" s="491"/>
      <c r="K37" s="492"/>
      <c r="L37" s="63"/>
      <c r="M37" s="494"/>
      <c r="N37" s="495"/>
      <c r="O37" s="476"/>
      <c r="P37" s="247"/>
      <c r="Q37" s="247"/>
      <c r="R37" s="247"/>
    </row>
    <row r="38" spans="3:18" ht="21" customHeight="1" x14ac:dyDescent="0.15">
      <c r="C38" s="64"/>
      <c r="D38" s="543"/>
      <c r="E38" s="544" t="s">
        <v>175</v>
      </c>
      <c r="F38" s="481">
        <v>9</v>
      </c>
      <c r="G38" s="482"/>
      <c r="H38" s="483"/>
      <c r="I38" s="487" t="s">
        <v>176</v>
      </c>
      <c r="J38" s="488"/>
      <c r="K38" s="489"/>
      <c r="L38" s="62"/>
      <c r="M38" s="493">
        <v>2</v>
      </c>
      <c r="N38" s="477"/>
      <c r="O38" s="475" t="str">
        <f>IF(N38="","",IF(OR(N38="Conforming",N38="Not applicable"),M38,IF(N38="Partial conforming",M38/2,0)))</f>
        <v/>
      </c>
      <c r="P38" s="472" t="s">
        <v>177</v>
      </c>
      <c r="Q38" s="473"/>
      <c r="R38" s="474"/>
    </row>
    <row r="39" spans="3:18" ht="30.75" customHeight="1" x14ac:dyDescent="0.15">
      <c r="C39" s="64"/>
      <c r="D39" s="543"/>
      <c r="E39" s="545"/>
      <c r="F39" s="484"/>
      <c r="G39" s="485"/>
      <c r="H39" s="486"/>
      <c r="I39" s="490"/>
      <c r="J39" s="491"/>
      <c r="K39" s="492"/>
      <c r="L39" s="63"/>
      <c r="M39" s="494"/>
      <c r="N39" s="495"/>
      <c r="O39" s="476"/>
      <c r="P39" s="247"/>
      <c r="Q39" s="247"/>
      <c r="R39" s="247"/>
    </row>
    <row r="40" spans="3:18" ht="21" customHeight="1" x14ac:dyDescent="0.15">
      <c r="C40" s="64"/>
      <c r="D40" s="543"/>
      <c r="E40" s="66"/>
      <c r="F40" s="481">
        <v>10</v>
      </c>
      <c r="G40" s="482"/>
      <c r="H40" s="483"/>
      <c r="I40" s="487" t="s">
        <v>178</v>
      </c>
      <c r="J40" s="488"/>
      <c r="K40" s="489"/>
      <c r="L40" s="62"/>
      <c r="M40" s="493">
        <v>2</v>
      </c>
      <c r="N40" s="477"/>
      <c r="O40" s="475" t="str">
        <f>IF(N40="","",IF(OR(N40="Conforming",N40="Not applicable"),M40,IF(N40="Partial conforming",M40/2,0)))</f>
        <v/>
      </c>
      <c r="P40" s="524" t="s">
        <v>179</v>
      </c>
      <c r="Q40" s="524"/>
      <c r="R40" s="524"/>
    </row>
    <row r="41" spans="3:18" ht="30.75" customHeight="1" x14ac:dyDescent="0.15">
      <c r="C41" s="64"/>
      <c r="D41" s="543"/>
      <c r="E41" s="66"/>
      <c r="F41" s="484"/>
      <c r="G41" s="485"/>
      <c r="H41" s="486"/>
      <c r="I41" s="490"/>
      <c r="J41" s="491"/>
      <c r="K41" s="492"/>
      <c r="L41" s="63"/>
      <c r="M41" s="494"/>
      <c r="N41" s="495"/>
      <c r="O41" s="476"/>
      <c r="P41" s="247"/>
      <c r="Q41" s="247"/>
      <c r="R41" s="247"/>
    </row>
    <row r="42" spans="3:18" ht="21.75" customHeight="1" x14ac:dyDescent="0.15">
      <c r="C42" s="64"/>
      <c r="D42" s="543"/>
      <c r="E42" s="66"/>
      <c r="F42" s="481">
        <v>11</v>
      </c>
      <c r="G42" s="482"/>
      <c r="H42" s="483"/>
      <c r="I42" s="487" t="s">
        <v>323</v>
      </c>
      <c r="J42" s="488"/>
      <c r="K42" s="489"/>
      <c r="L42" s="62"/>
      <c r="M42" s="493">
        <v>2</v>
      </c>
      <c r="N42" s="477"/>
      <c r="O42" s="475" t="str">
        <f>IF(N42="","",IF(OR(N42="Conforming",N42="Not applicable"),M42,IF(N42="Partial conforming",M42/2,0)))</f>
        <v/>
      </c>
      <c r="P42" s="524" t="s">
        <v>324</v>
      </c>
      <c r="Q42" s="524"/>
      <c r="R42" s="524"/>
    </row>
    <row r="43" spans="3:18" ht="30.75" customHeight="1" x14ac:dyDescent="0.15">
      <c r="C43" s="64"/>
      <c r="D43" s="543"/>
      <c r="E43" s="67"/>
      <c r="F43" s="484"/>
      <c r="G43" s="485"/>
      <c r="H43" s="486"/>
      <c r="I43" s="490"/>
      <c r="J43" s="491"/>
      <c r="K43" s="492"/>
      <c r="L43" s="63"/>
      <c r="M43" s="494"/>
      <c r="N43" s="495"/>
      <c r="O43" s="476"/>
      <c r="P43" s="247"/>
      <c r="Q43" s="247"/>
      <c r="R43" s="247"/>
    </row>
    <row r="44" spans="3:18" ht="24" customHeight="1" x14ac:dyDescent="0.15">
      <c r="C44" s="64"/>
      <c r="D44" s="543"/>
      <c r="E44" s="544" t="s">
        <v>180</v>
      </c>
      <c r="F44" s="481">
        <v>12</v>
      </c>
      <c r="G44" s="482"/>
      <c r="H44" s="483"/>
      <c r="I44" s="487" t="s">
        <v>181</v>
      </c>
      <c r="J44" s="488"/>
      <c r="K44" s="489"/>
      <c r="L44" s="62"/>
      <c r="M44" s="493">
        <v>2</v>
      </c>
      <c r="N44" s="477"/>
      <c r="O44" s="475" t="str">
        <f>IF(N44="","",IF(OR(N44="Conforming",N44="Not applicable"),M44,IF(N44="Partial conforming",M44/2,0)))</f>
        <v/>
      </c>
      <c r="P44" s="524" t="s">
        <v>182</v>
      </c>
      <c r="Q44" s="524"/>
      <c r="R44" s="524"/>
    </row>
    <row r="45" spans="3:18" ht="30.75" customHeight="1" x14ac:dyDescent="0.15">
      <c r="C45" s="64"/>
      <c r="D45" s="543"/>
      <c r="E45" s="545"/>
      <c r="F45" s="484"/>
      <c r="G45" s="485"/>
      <c r="H45" s="486"/>
      <c r="I45" s="490"/>
      <c r="J45" s="491"/>
      <c r="K45" s="492"/>
      <c r="L45" s="63"/>
      <c r="M45" s="494"/>
      <c r="N45" s="495"/>
      <c r="O45" s="476"/>
      <c r="P45" s="247"/>
      <c r="Q45" s="247"/>
      <c r="R45" s="247"/>
    </row>
    <row r="46" spans="3:18" ht="20.100000000000001" customHeight="1" x14ac:dyDescent="0.15">
      <c r="C46" s="64"/>
      <c r="D46" s="543"/>
      <c r="E46" s="66"/>
      <c r="F46" s="481">
        <v>13</v>
      </c>
      <c r="G46" s="482"/>
      <c r="H46" s="483"/>
      <c r="I46" s="487" t="s">
        <v>183</v>
      </c>
      <c r="J46" s="488"/>
      <c r="K46" s="489"/>
      <c r="L46" s="62"/>
      <c r="M46" s="493">
        <v>2</v>
      </c>
      <c r="N46" s="477"/>
      <c r="O46" s="475" t="str">
        <f>IF(N46="","",IF(OR(N46="Conforming",N46="Not applicable"),M46,IF(N46="Partial conforming",M46/2,0)))</f>
        <v/>
      </c>
      <c r="P46" s="524" t="s">
        <v>184</v>
      </c>
      <c r="Q46" s="524"/>
      <c r="R46" s="524"/>
    </row>
    <row r="47" spans="3:18" ht="20.100000000000001" customHeight="1" x14ac:dyDescent="0.15">
      <c r="C47" s="64"/>
      <c r="D47" s="543"/>
      <c r="E47" s="66"/>
      <c r="F47" s="521"/>
      <c r="G47" s="522"/>
      <c r="H47" s="523"/>
      <c r="I47" s="533"/>
      <c r="J47" s="534"/>
      <c r="K47" s="535"/>
      <c r="L47" s="68"/>
      <c r="M47" s="536"/>
      <c r="N47" s="537"/>
      <c r="O47" s="538"/>
      <c r="P47" s="247"/>
      <c r="Q47" s="247"/>
      <c r="R47" s="247"/>
    </row>
    <row r="48" spans="3:18" ht="20.100000000000001" customHeight="1" x14ac:dyDescent="0.15">
      <c r="C48" s="64"/>
      <c r="D48" s="543"/>
      <c r="E48" s="66"/>
      <c r="F48" s="521"/>
      <c r="G48" s="522"/>
      <c r="H48" s="523"/>
      <c r="I48" s="533"/>
      <c r="J48" s="534"/>
      <c r="K48" s="535"/>
      <c r="L48" s="68"/>
      <c r="M48" s="536"/>
      <c r="N48" s="537"/>
      <c r="O48" s="538"/>
      <c r="P48" s="524" t="s">
        <v>185</v>
      </c>
      <c r="Q48" s="524"/>
      <c r="R48" s="524"/>
    </row>
    <row r="49" spans="3:18" ht="20.100000000000001" customHeight="1" x14ac:dyDescent="0.15">
      <c r="C49" s="65"/>
      <c r="D49" s="546"/>
      <c r="E49" s="66"/>
      <c r="F49" s="484"/>
      <c r="G49" s="485"/>
      <c r="H49" s="486"/>
      <c r="I49" s="490"/>
      <c r="J49" s="491"/>
      <c r="K49" s="492"/>
      <c r="L49" s="63"/>
      <c r="M49" s="494"/>
      <c r="N49" s="495"/>
      <c r="O49" s="476"/>
      <c r="P49" s="247"/>
      <c r="Q49" s="247"/>
      <c r="R49" s="247"/>
    </row>
    <row r="50" spans="3:18" ht="30.75" customHeight="1" x14ac:dyDescent="0.15">
      <c r="C50" s="497" t="s">
        <v>98</v>
      </c>
      <c r="D50" s="542" t="s">
        <v>186</v>
      </c>
      <c r="E50" s="544" t="s">
        <v>187</v>
      </c>
      <c r="F50" s="481">
        <v>14</v>
      </c>
      <c r="G50" s="482"/>
      <c r="H50" s="483"/>
      <c r="I50" s="487" t="s">
        <v>188</v>
      </c>
      <c r="J50" s="488"/>
      <c r="K50" s="489"/>
      <c r="L50" s="62"/>
      <c r="M50" s="493" t="s">
        <v>189</v>
      </c>
      <c r="N50" s="222"/>
      <c r="O50" s="475" t="str">
        <f>IF(N50="","",IF(N50="No",SUM(M54:M56),0))</f>
        <v/>
      </c>
      <c r="P50" s="524" t="s">
        <v>190</v>
      </c>
      <c r="Q50" s="524"/>
      <c r="R50" s="524"/>
    </row>
    <row r="51" spans="3:18" ht="30.75" customHeight="1" x14ac:dyDescent="0.15">
      <c r="C51" s="503"/>
      <c r="D51" s="543"/>
      <c r="E51" s="545"/>
      <c r="F51" s="521"/>
      <c r="G51" s="522"/>
      <c r="H51" s="523"/>
      <c r="I51" s="533"/>
      <c r="J51" s="534"/>
      <c r="K51" s="535"/>
      <c r="L51" s="68"/>
      <c r="M51" s="536"/>
      <c r="N51" s="223"/>
      <c r="O51" s="538"/>
      <c r="P51" s="247"/>
      <c r="Q51" s="247"/>
      <c r="R51" s="247"/>
    </row>
    <row r="52" spans="3:18" ht="22.5" customHeight="1" x14ac:dyDescent="0.15">
      <c r="C52" s="64"/>
      <c r="D52" s="543"/>
      <c r="E52" s="545"/>
      <c r="F52" s="521"/>
      <c r="G52" s="522"/>
      <c r="H52" s="523"/>
      <c r="I52" s="533"/>
      <c r="J52" s="534"/>
      <c r="K52" s="535"/>
      <c r="L52" s="68"/>
      <c r="M52" s="536"/>
      <c r="N52" s="223"/>
      <c r="O52" s="538"/>
      <c r="P52" s="524" t="s">
        <v>191</v>
      </c>
      <c r="Q52" s="524"/>
      <c r="R52" s="524"/>
    </row>
    <row r="53" spans="3:18" ht="30.75" customHeight="1" x14ac:dyDescent="0.15">
      <c r="C53" s="64"/>
      <c r="D53" s="543"/>
      <c r="E53" s="545"/>
      <c r="F53" s="521"/>
      <c r="G53" s="522"/>
      <c r="H53" s="523"/>
      <c r="I53" s="490"/>
      <c r="J53" s="491"/>
      <c r="K53" s="492"/>
      <c r="L53" s="63"/>
      <c r="M53" s="494"/>
      <c r="N53" s="224"/>
      <c r="O53" s="476"/>
      <c r="P53" s="247"/>
      <c r="Q53" s="247"/>
      <c r="R53" s="247"/>
    </row>
    <row r="54" spans="3:18" ht="30.75" customHeight="1" x14ac:dyDescent="0.15">
      <c r="C54" s="64"/>
      <c r="D54" s="543"/>
      <c r="E54" s="66"/>
      <c r="F54" s="69"/>
      <c r="G54" s="517" t="s">
        <v>35</v>
      </c>
      <c r="H54" s="518"/>
      <c r="I54" s="487" t="s">
        <v>192</v>
      </c>
      <c r="J54" s="488"/>
      <c r="K54" s="489"/>
      <c r="L54" s="62"/>
      <c r="M54" s="493">
        <v>2</v>
      </c>
      <c r="N54" s="477"/>
      <c r="O54" s="475" t="str">
        <f>IF(N54="","",IF(N$50="No",0,IF(OR(N54="Conforming",N54="Not applicable"),M54,IF(N54="Partial conforming",M54/2,0))))</f>
        <v/>
      </c>
      <c r="P54" s="547" t="s">
        <v>193</v>
      </c>
      <c r="Q54" s="548"/>
      <c r="R54" s="549"/>
    </row>
    <row r="55" spans="3:18" ht="30.75" customHeight="1" x14ac:dyDescent="0.15">
      <c r="C55" s="64"/>
      <c r="D55" s="543"/>
      <c r="E55" s="66"/>
      <c r="F55" s="69"/>
      <c r="G55" s="519"/>
      <c r="H55" s="520"/>
      <c r="I55" s="490"/>
      <c r="J55" s="491"/>
      <c r="K55" s="492"/>
      <c r="L55" s="63"/>
      <c r="M55" s="494"/>
      <c r="N55" s="495"/>
      <c r="O55" s="476"/>
      <c r="P55" s="247"/>
      <c r="Q55" s="247"/>
      <c r="R55" s="247"/>
    </row>
    <row r="56" spans="3:18" ht="15" customHeight="1" x14ac:dyDescent="0.15">
      <c r="C56" s="64"/>
      <c r="D56" s="543"/>
      <c r="E56" s="66"/>
      <c r="F56" s="70"/>
      <c r="G56" s="517" t="s">
        <v>43</v>
      </c>
      <c r="H56" s="518"/>
      <c r="I56" s="487" t="s">
        <v>194</v>
      </c>
      <c r="J56" s="488"/>
      <c r="K56" s="489"/>
      <c r="L56" s="62"/>
      <c r="M56" s="493">
        <v>2</v>
      </c>
      <c r="N56" s="477"/>
      <c r="O56" s="475" t="str">
        <f>IF(N56="","",IF(N$50="No",0,IF(OR(N56="Conforming",N56="Not applicable"),M56,IF(N56="Partial conforming",M56/2,0))))</f>
        <v/>
      </c>
      <c r="P56" s="524" t="s">
        <v>184</v>
      </c>
      <c r="Q56" s="524"/>
      <c r="R56" s="524"/>
    </row>
    <row r="57" spans="3:18" ht="30.75" customHeight="1" x14ac:dyDescent="0.15">
      <c r="C57" s="64"/>
      <c r="D57" s="543"/>
      <c r="E57" s="66"/>
      <c r="F57" s="70"/>
      <c r="G57" s="531"/>
      <c r="H57" s="532"/>
      <c r="I57" s="533"/>
      <c r="J57" s="534"/>
      <c r="K57" s="535"/>
      <c r="L57" s="68"/>
      <c r="M57" s="536"/>
      <c r="N57" s="537"/>
      <c r="O57" s="538"/>
      <c r="P57" s="247"/>
      <c r="Q57" s="247"/>
      <c r="R57" s="247"/>
    </row>
    <row r="58" spans="3:18" ht="15" customHeight="1" x14ac:dyDescent="0.15">
      <c r="C58" s="64"/>
      <c r="D58" s="543"/>
      <c r="E58" s="66"/>
      <c r="F58" s="70"/>
      <c r="G58" s="531"/>
      <c r="H58" s="532"/>
      <c r="I58" s="533"/>
      <c r="J58" s="534"/>
      <c r="K58" s="535"/>
      <c r="L58" s="68"/>
      <c r="M58" s="536"/>
      <c r="N58" s="537"/>
      <c r="O58" s="538"/>
      <c r="P58" s="524" t="s">
        <v>185</v>
      </c>
      <c r="Q58" s="524"/>
      <c r="R58" s="524"/>
    </row>
    <row r="59" spans="3:18" ht="30.75" customHeight="1" x14ac:dyDescent="0.15">
      <c r="C59" s="65"/>
      <c r="D59" s="546"/>
      <c r="E59" s="67"/>
      <c r="F59" s="71"/>
      <c r="G59" s="519"/>
      <c r="H59" s="520"/>
      <c r="I59" s="490"/>
      <c r="J59" s="491"/>
      <c r="K59" s="492"/>
      <c r="L59" s="63"/>
      <c r="M59" s="494"/>
      <c r="N59" s="495"/>
      <c r="O59" s="476"/>
      <c r="P59" s="247"/>
      <c r="Q59" s="247"/>
      <c r="R59" s="247"/>
    </row>
    <row r="60" spans="3:18" ht="21" customHeight="1" x14ac:dyDescent="0.15">
      <c r="C60" s="497" t="s">
        <v>98</v>
      </c>
      <c r="D60" s="542" t="s">
        <v>186</v>
      </c>
      <c r="E60" s="544" t="s">
        <v>195</v>
      </c>
      <c r="F60" s="481">
        <v>15</v>
      </c>
      <c r="G60" s="482"/>
      <c r="H60" s="483"/>
      <c r="I60" s="487" t="s">
        <v>196</v>
      </c>
      <c r="J60" s="488"/>
      <c r="K60" s="489"/>
      <c r="L60" s="62"/>
      <c r="M60" s="493">
        <v>2</v>
      </c>
      <c r="N60" s="477"/>
      <c r="O60" s="475" t="str">
        <f>IF(N60="","",IF(OR(N60="Conforming",N60="Not applicable"),M60,IF(N60="Partial conforming",M60/2,0)))</f>
        <v/>
      </c>
      <c r="P60" s="524" t="s">
        <v>154</v>
      </c>
      <c r="Q60" s="524"/>
      <c r="R60" s="524"/>
    </row>
    <row r="61" spans="3:18" ht="42" customHeight="1" x14ac:dyDescent="0.15">
      <c r="C61" s="503"/>
      <c r="D61" s="543"/>
      <c r="E61" s="545"/>
      <c r="F61" s="484"/>
      <c r="G61" s="485"/>
      <c r="H61" s="486"/>
      <c r="I61" s="490"/>
      <c r="J61" s="491"/>
      <c r="K61" s="492"/>
      <c r="L61" s="63"/>
      <c r="M61" s="494"/>
      <c r="N61" s="495"/>
      <c r="O61" s="476"/>
      <c r="P61" s="247"/>
      <c r="Q61" s="247"/>
      <c r="R61" s="247"/>
    </row>
    <row r="62" spans="3:18" ht="20.100000000000001" customHeight="1" x14ac:dyDescent="0.15">
      <c r="C62" s="64"/>
      <c r="D62" s="543"/>
      <c r="E62" s="545"/>
      <c r="F62" s="481">
        <v>16</v>
      </c>
      <c r="G62" s="482"/>
      <c r="H62" s="483"/>
      <c r="I62" s="487" t="s">
        <v>326</v>
      </c>
      <c r="J62" s="488"/>
      <c r="K62" s="489"/>
      <c r="L62" s="62"/>
      <c r="M62" s="493" t="s">
        <v>189</v>
      </c>
      <c r="N62" s="222"/>
      <c r="O62" s="475" t="str">
        <f>IF(N62="","",IF(N62="No",SUM(M66:M76),0))</f>
        <v/>
      </c>
      <c r="P62" s="524" t="s">
        <v>197</v>
      </c>
      <c r="Q62" s="524"/>
      <c r="R62" s="524"/>
    </row>
    <row r="63" spans="3:18" ht="20.100000000000001" customHeight="1" x14ac:dyDescent="0.15">
      <c r="C63" s="64"/>
      <c r="D63" s="543"/>
      <c r="E63" s="66"/>
      <c r="F63" s="521"/>
      <c r="G63" s="522"/>
      <c r="H63" s="523"/>
      <c r="I63" s="533"/>
      <c r="J63" s="534"/>
      <c r="K63" s="535"/>
      <c r="L63" s="68"/>
      <c r="M63" s="536"/>
      <c r="N63" s="223"/>
      <c r="O63" s="538"/>
      <c r="P63" s="247"/>
      <c r="Q63" s="247"/>
      <c r="R63" s="247"/>
    </row>
    <row r="64" spans="3:18" ht="20.100000000000001" customHeight="1" x14ac:dyDescent="0.15">
      <c r="C64" s="64"/>
      <c r="D64" s="543"/>
      <c r="E64" s="66"/>
      <c r="F64" s="521"/>
      <c r="G64" s="522"/>
      <c r="H64" s="523"/>
      <c r="I64" s="533"/>
      <c r="J64" s="534"/>
      <c r="K64" s="535"/>
      <c r="L64" s="68"/>
      <c r="M64" s="536"/>
      <c r="N64" s="223"/>
      <c r="O64" s="538"/>
      <c r="P64" s="524" t="s">
        <v>198</v>
      </c>
      <c r="Q64" s="524"/>
      <c r="R64" s="524"/>
    </row>
    <row r="65" spans="3:18" ht="20.100000000000001" customHeight="1" x14ac:dyDescent="0.15">
      <c r="C65" s="64"/>
      <c r="D65" s="543"/>
      <c r="E65" s="66"/>
      <c r="F65" s="521"/>
      <c r="G65" s="522"/>
      <c r="H65" s="523"/>
      <c r="I65" s="490"/>
      <c r="J65" s="491"/>
      <c r="K65" s="492"/>
      <c r="L65" s="63"/>
      <c r="M65" s="494"/>
      <c r="N65" s="224"/>
      <c r="O65" s="476"/>
      <c r="P65" s="247"/>
      <c r="Q65" s="247"/>
      <c r="R65" s="247"/>
    </row>
    <row r="66" spans="3:18" ht="21.75" customHeight="1" x14ac:dyDescent="0.15">
      <c r="C66" s="64"/>
      <c r="D66" s="543"/>
      <c r="E66" s="66"/>
      <c r="F66" s="539"/>
      <c r="G66" s="517" t="s">
        <v>35</v>
      </c>
      <c r="H66" s="518"/>
      <c r="I66" s="487" t="s">
        <v>199</v>
      </c>
      <c r="J66" s="488"/>
      <c r="K66" s="489"/>
      <c r="L66" s="62"/>
      <c r="M66" s="493">
        <v>2</v>
      </c>
      <c r="N66" s="477"/>
      <c r="O66" s="475" t="str">
        <f>IF(N66="","",IF(N$62="No",0,IF(OR(N66="Conforming",N66="Not applicable"),M66,IF(N66="Partial conforming",M66/2,0))))</f>
        <v/>
      </c>
      <c r="P66" s="472" t="s">
        <v>200</v>
      </c>
      <c r="Q66" s="473"/>
      <c r="R66" s="474"/>
    </row>
    <row r="67" spans="3:18" ht="39.950000000000003" customHeight="1" x14ac:dyDescent="0.15">
      <c r="C67" s="64"/>
      <c r="D67" s="543"/>
      <c r="E67" s="66"/>
      <c r="F67" s="539"/>
      <c r="G67" s="519"/>
      <c r="H67" s="520"/>
      <c r="I67" s="490"/>
      <c r="J67" s="491"/>
      <c r="K67" s="492"/>
      <c r="L67" s="63"/>
      <c r="M67" s="494"/>
      <c r="N67" s="495"/>
      <c r="O67" s="476"/>
      <c r="P67" s="247"/>
      <c r="Q67" s="247"/>
      <c r="R67" s="247"/>
    </row>
    <row r="68" spans="3:18" ht="22.5" customHeight="1" x14ac:dyDescent="0.15">
      <c r="C68" s="64"/>
      <c r="D68" s="543"/>
      <c r="E68" s="66"/>
      <c r="F68" s="539"/>
      <c r="G68" s="517" t="s">
        <v>43</v>
      </c>
      <c r="H68" s="518"/>
      <c r="I68" s="487" t="s">
        <v>201</v>
      </c>
      <c r="J68" s="488"/>
      <c r="K68" s="489"/>
      <c r="L68" s="62"/>
      <c r="M68" s="493">
        <v>2</v>
      </c>
      <c r="N68" s="477"/>
      <c r="O68" s="475" t="str">
        <f>IF(N68="","",IF(N$62="No",0,IF(OR(N68="Conforming",N68="Not applicable"),M68,IF(N68="Partial conforming",M68/2,0))))</f>
        <v/>
      </c>
      <c r="P68" s="524" t="s">
        <v>202</v>
      </c>
      <c r="Q68" s="524"/>
      <c r="R68" s="524"/>
    </row>
    <row r="69" spans="3:18" ht="30.75" customHeight="1" x14ac:dyDescent="0.15">
      <c r="C69" s="64"/>
      <c r="D69" s="543"/>
      <c r="E69" s="66"/>
      <c r="F69" s="539"/>
      <c r="G69" s="519"/>
      <c r="H69" s="520"/>
      <c r="I69" s="490"/>
      <c r="J69" s="491"/>
      <c r="K69" s="492"/>
      <c r="L69" s="63"/>
      <c r="M69" s="494"/>
      <c r="N69" s="495"/>
      <c r="O69" s="476"/>
      <c r="P69" s="247"/>
      <c r="Q69" s="247"/>
      <c r="R69" s="247"/>
    </row>
    <row r="70" spans="3:18" ht="22.5" customHeight="1" x14ac:dyDescent="0.15">
      <c r="C70" s="64"/>
      <c r="D70" s="543"/>
      <c r="E70" s="66"/>
      <c r="F70" s="539"/>
      <c r="G70" s="517" t="s">
        <v>203</v>
      </c>
      <c r="H70" s="518"/>
      <c r="I70" s="487" t="s">
        <v>204</v>
      </c>
      <c r="J70" s="488"/>
      <c r="K70" s="489"/>
      <c r="L70" s="62"/>
      <c r="M70" s="493" t="s">
        <v>189</v>
      </c>
      <c r="N70" s="222"/>
      <c r="O70" s="475" t="str">
        <f>IF(N70="","",IF(AND(N62="Yes",N70="No"),SUM(M72:M76),0))</f>
        <v/>
      </c>
      <c r="P70" s="524" t="s">
        <v>205</v>
      </c>
      <c r="Q70" s="524"/>
      <c r="R70" s="524"/>
    </row>
    <row r="71" spans="3:18" ht="30.75" customHeight="1" x14ac:dyDescent="0.15">
      <c r="C71" s="64"/>
      <c r="D71" s="543"/>
      <c r="E71" s="66"/>
      <c r="F71" s="539"/>
      <c r="G71" s="531"/>
      <c r="H71" s="520"/>
      <c r="I71" s="490"/>
      <c r="J71" s="491"/>
      <c r="K71" s="492"/>
      <c r="L71" s="63"/>
      <c r="M71" s="494"/>
      <c r="N71" s="224"/>
      <c r="O71" s="476"/>
      <c r="P71" s="247"/>
      <c r="Q71" s="247"/>
      <c r="R71" s="247"/>
    </row>
    <row r="72" spans="3:18" ht="20.25" customHeight="1" x14ac:dyDescent="0.15">
      <c r="C72" s="64"/>
      <c r="D72" s="543"/>
      <c r="E72" s="66"/>
      <c r="F72" s="539"/>
      <c r="G72" s="539"/>
      <c r="H72" s="541" t="s">
        <v>206</v>
      </c>
      <c r="I72" s="487" t="s">
        <v>207</v>
      </c>
      <c r="J72" s="488"/>
      <c r="K72" s="489"/>
      <c r="L72" s="62"/>
      <c r="M72" s="493">
        <v>2</v>
      </c>
      <c r="N72" s="477"/>
      <c r="O72" s="475" t="str">
        <f>IF(N72="","",IF(N$62="No",0,IF(N$70="No",0,IF(OR(N72="Conforming",N72="Not applicable"),M72,IF(N72="Partial conforming",M72/2,0)))))</f>
        <v/>
      </c>
      <c r="P72" s="524" t="s">
        <v>208</v>
      </c>
      <c r="Q72" s="524"/>
      <c r="R72" s="524"/>
    </row>
    <row r="73" spans="3:18" ht="30" customHeight="1" x14ac:dyDescent="0.15">
      <c r="C73" s="64"/>
      <c r="D73" s="543"/>
      <c r="E73" s="66"/>
      <c r="F73" s="539"/>
      <c r="G73" s="539"/>
      <c r="H73" s="540"/>
      <c r="I73" s="490"/>
      <c r="J73" s="491"/>
      <c r="K73" s="492"/>
      <c r="L73" s="63"/>
      <c r="M73" s="494"/>
      <c r="N73" s="495"/>
      <c r="O73" s="476"/>
      <c r="P73" s="247"/>
      <c r="Q73" s="247"/>
      <c r="R73" s="247"/>
    </row>
    <row r="74" spans="3:18" ht="24" customHeight="1" x14ac:dyDescent="0.15">
      <c r="C74" s="64"/>
      <c r="D74" s="543"/>
      <c r="E74" s="66"/>
      <c r="F74" s="539"/>
      <c r="G74" s="539"/>
      <c r="H74" s="541" t="s">
        <v>42</v>
      </c>
      <c r="I74" s="487" t="s">
        <v>209</v>
      </c>
      <c r="J74" s="488"/>
      <c r="K74" s="489"/>
      <c r="L74" s="62"/>
      <c r="M74" s="493">
        <v>2</v>
      </c>
      <c r="N74" s="477"/>
      <c r="O74" s="475" t="str">
        <f>IF(N74="","",IF(N$62="No",0,IF(N$70="No",0,IF(OR(N74="Conforming",N74="Not applicable"),M74,IF(N74="Partial conforming",M74/2,0)))))</f>
        <v/>
      </c>
      <c r="P74" s="524" t="s">
        <v>210</v>
      </c>
      <c r="Q74" s="524"/>
      <c r="R74" s="524"/>
    </row>
    <row r="75" spans="3:18" ht="30.75" customHeight="1" x14ac:dyDescent="0.15">
      <c r="C75" s="64"/>
      <c r="D75" s="543"/>
      <c r="E75" s="66"/>
      <c r="F75" s="539"/>
      <c r="G75" s="539"/>
      <c r="H75" s="540"/>
      <c r="I75" s="490"/>
      <c r="J75" s="491"/>
      <c r="K75" s="492"/>
      <c r="L75" s="63"/>
      <c r="M75" s="494"/>
      <c r="N75" s="495"/>
      <c r="O75" s="476"/>
      <c r="P75" s="247"/>
      <c r="Q75" s="247"/>
      <c r="R75" s="247"/>
    </row>
    <row r="76" spans="3:18" ht="20.25" customHeight="1" x14ac:dyDescent="0.15">
      <c r="C76" s="64"/>
      <c r="D76" s="543"/>
      <c r="E76" s="66"/>
      <c r="F76" s="539"/>
      <c r="G76" s="539"/>
      <c r="H76" s="541" t="s">
        <v>211</v>
      </c>
      <c r="I76" s="487" t="s">
        <v>212</v>
      </c>
      <c r="J76" s="488"/>
      <c r="K76" s="489"/>
      <c r="L76" s="62"/>
      <c r="M76" s="493">
        <v>2</v>
      </c>
      <c r="N76" s="477"/>
      <c r="O76" s="475" t="str">
        <f>IF(N76="","",IF(N$62="No",0,IF(N$70="No",0,IF(OR(N76="Conforming",N76="Not applicable"),M76,IF(N76="Partial conforming",M76/2,0)))))</f>
        <v/>
      </c>
      <c r="P76" s="524" t="s">
        <v>213</v>
      </c>
      <c r="Q76" s="524"/>
      <c r="R76" s="524"/>
    </row>
    <row r="77" spans="3:18" ht="30.75" customHeight="1" x14ac:dyDescent="0.15">
      <c r="C77" s="64"/>
      <c r="D77" s="543"/>
      <c r="E77" s="66"/>
      <c r="F77" s="540"/>
      <c r="G77" s="540"/>
      <c r="H77" s="540"/>
      <c r="I77" s="490"/>
      <c r="J77" s="491"/>
      <c r="K77" s="492"/>
      <c r="L77" s="63"/>
      <c r="M77" s="494"/>
      <c r="N77" s="495"/>
      <c r="O77" s="476"/>
      <c r="P77" s="247"/>
      <c r="Q77" s="247"/>
      <c r="R77" s="247"/>
    </row>
    <row r="78" spans="3:18" ht="29.25" customHeight="1" x14ac:dyDescent="0.15">
      <c r="C78" s="100"/>
      <c r="D78" s="543"/>
      <c r="E78" s="66"/>
      <c r="F78" s="481">
        <v>17</v>
      </c>
      <c r="G78" s="482"/>
      <c r="H78" s="483"/>
      <c r="I78" s="487" t="s">
        <v>327</v>
      </c>
      <c r="J78" s="488"/>
      <c r="K78" s="489"/>
      <c r="L78" s="62"/>
      <c r="M78" s="493" t="s">
        <v>9</v>
      </c>
      <c r="N78" s="222"/>
      <c r="O78" s="475" t="str">
        <f>IF(N78="","",IF(N78="No",SUM(M80:M81),0))</f>
        <v/>
      </c>
      <c r="P78" s="524" t="s">
        <v>288</v>
      </c>
      <c r="Q78" s="524"/>
      <c r="R78" s="524"/>
    </row>
    <row r="79" spans="3:18" ht="30.75" customHeight="1" x14ac:dyDescent="0.15">
      <c r="C79" s="100"/>
      <c r="D79" s="543"/>
      <c r="E79" s="66"/>
      <c r="F79" s="521"/>
      <c r="G79" s="522"/>
      <c r="H79" s="523"/>
      <c r="I79" s="490"/>
      <c r="J79" s="491"/>
      <c r="K79" s="492"/>
      <c r="L79" s="63"/>
      <c r="M79" s="494"/>
      <c r="N79" s="224"/>
      <c r="O79" s="476"/>
      <c r="P79" s="247"/>
      <c r="Q79" s="247"/>
      <c r="R79" s="247"/>
    </row>
    <row r="80" spans="3:18" ht="30.75" customHeight="1" x14ac:dyDescent="0.15">
      <c r="C80" s="100"/>
      <c r="D80" s="543"/>
      <c r="E80" s="66"/>
      <c r="F80" s="101"/>
      <c r="G80" s="517" t="s">
        <v>35</v>
      </c>
      <c r="H80" s="518"/>
      <c r="I80" s="487" t="s">
        <v>328</v>
      </c>
      <c r="J80" s="488"/>
      <c r="K80" s="489"/>
      <c r="L80" s="62"/>
      <c r="M80" s="493">
        <v>2</v>
      </c>
      <c r="N80" s="477"/>
      <c r="O80" s="475" t="str">
        <f>IF(N80="","",IF(N$78="No",0,IF(OR(N80="Conforming",N80="Not applicable"),M80,IF(N80="Partial conforming",M80/2,0))))</f>
        <v/>
      </c>
      <c r="P80" s="472" t="s">
        <v>289</v>
      </c>
      <c r="Q80" s="473"/>
      <c r="R80" s="474"/>
    </row>
    <row r="81" spans="3:18" ht="30.75" customHeight="1" x14ac:dyDescent="0.15">
      <c r="C81" s="100"/>
      <c r="D81" s="543"/>
      <c r="E81" s="66"/>
      <c r="F81" s="101"/>
      <c r="G81" s="519"/>
      <c r="H81" s="520"/>
      <c r="I81" s="490"/>
      <c r="J81" s="491"/>
      <c r="K81" s="492"/>
      <c r="L81" s="63"/>
      <c r="M81" s="494"/>
      <c r="N81" s="495"/>
      <c r="O81" s="476"/>
      <c r="P81" s="247"/>
      <c r="Q81" s="247"/>
      <c r="R81" s="247"/>
    </row>
    <row r="82" spans="3:18" ht="22.5" customHeight="1" x14ac:dyDescent="0.15">
      <c r="C82" s="64"/>
      <c r="D82" s="543"/>
      <c r="E82" s="66"/>
      <c r="F82" s="481">
        <v>18</v>
      </c>
      <c r="G82" s="482"/>
      <c r="H82" s="483"/>
      <c r="I82" s="487" t="s">
        <v>214</v>
      </c>
      <c r="J82" s="488"/>
      <c r="K82" s="489"/>
      <c r="L82" s="62"/>
      <c r="M82" s="493" t="s">
        <v>189</v>
      </c>
      <c r="N82" s="222"/>
      <c r="O82" s="475" t="str">
        <f>IF(N82="","",IF(N82="No",SUM(M84:M87),0))</f>
        <v/>
      </c>
      <c r="P82" s="524" t="s">
        <v>215</v>
      </c>
      <c r="Q82" s="524"/>
      <c r="R82" s="524"/>
    </row>
    <row r="83" spans="3:18" ht="30.75" customHeight="1" x14ac:dyDescent="0.15">
      <c r="C83" s="64"/>
      <c r="D83" s="543"/>
      <c r="E83" s="66"/>
      <c r="F83" s="521"/>
      <c r="G83" s="522"/>
      <c r="H83" s="523"/>
      <c r="I83" s="490"/>
      <c r="J83" s="491"/>
      <c r="K83" s="492"/>
      <c r="L83" s="63"/>
      <c r="M83" s="494"/>
      <c r="N83" s="224"/>
      <c r="O83" s="476"/>
      <c r="P83" s="247"/>
      <c r="Q83" s="247"/>
      <c r="R83" s="247"/>
    </row>
    <row r="84" spans="3:18" ht="21" customHeight="1" x14ac:dyDescent="0.15">
      <c r="C84" s="64"/>
      <c r="D84" s="543"/>
      <c r="E84" s="66"/>
      <c r="F84" s="69"/>
      <c r="G84" s="517" t="s">
        <v>35</v>
      </c>
      <c r="H84" s="518"/>
      <c r="I84" s="487" t="s">
        <v>290</v>
      </c>
      <c r="J84" s="488"/>
      <c r="K84" s="489"/>
      <c r="L84" s="62"/>
      <c r="M84" s="493">
        <v>2</v>
      </c>
      <c r="N84" s="477"/>
      <c r="O84" s="475" t="str">
        <f>IF(N84="","",IF(N$82="No",0,IF(OR(N84="Conforming",N84="Not applicable"),M84,IF(N84="Partial conforming",M84/2,0))))</f>
        <v/>
      </c>
      <c r="P84" s="524" t="s">
        <v>216</v>
      </c>
      <c r="Q84" s="524"/>
      <c r="R84" s="524"/>
    </row>
    <row r="85" spans="3:18" ht="21" customHeight="1" x14ac:dyDescent="0.15">
      <c r="C85" s="64"/>
      <c r="D85" s="543"/>
      <c r="E85" s="66"/>
      <c r="F85" s="69"/>
      <c r="G85" s="531"/>
      <c r="H85" s="532"/>
      <c r="I85" s="533"/>
      <c r="J85" s="534"/>
      <c r="K85" s="535"/>
      <c r="L85" s="68"/>
      <c r="M85" s="536"/>
      <c r="N85" s="537"/>
      <c r="O85" s="538"/>
      <c r="P85" s="247"/>
      <c r="Q85" s="247"/>
      <c r="R85" s="247"/>
    </row>
    <row r="86" spans="3:18" ht="21" customHeight="1" x14ac:dyDescent="0.15">
      <c r="C86" s="64"/>
      <c r="D86" s="543"/>
      <c r="E86" s="66"/>
      <c r="F86" s="69"/>
      <c r="G86" s="531"/>
      <c r="H86" s="532"/>
      <c r="I86" s="533"/>
      <c r="J86" s="534"/>
      <c r="K86" s="535"/>
      <c r="L86" s="68"/>
      <c r="M86" s="536"/>
      <c r="N86" s="537"/>
      <c r="O86" s="538" t="str">
        <f t="shared" ref="O86" si="0">IF(N86="","",IF(N$78="No",0,IF(OR(N86="Conforming",N86="Not applicable"),M86,IF(N86="Partial conforming",M86/2,0))))</f>
        <v/>
      </c>
      <c r="P86" s="524" t="s">
        <v>291</v>
      </c>
      <c r="Q86" s="524"/>
      <c r="R86" s="524"/>
    </row>
    <row r="87" spans="3:18" ht="21" customHeight="1" x14ac:dyDescent="0.15">
      <c r="C87" s="64"/>
      <c r="D87" s="543"/>
      <c r="E87" s="66"/>
      <c r="F87" s="69"/>
      <c r="G87" s="519"/>
      <c r="H87" s="520"/>
      <c r="I87" s="490"/>
      <c r="J87" s="491"/>
      <c r="K87" s="492"/>
      <c r="L87" s="63"/>
      <c r="M87" s="494"/>
      <c r="N87" s="495"/>
      <c r="O87" s="476"/>
      <c r="P87" s="247"/>
      <c r="Q87" s="247"/>
      <c r="R87" s="247"/>
    </row>
    <row r="88" spans="3:18" ht="15" customHeight="1" x14ac:dyDescent="0.15">
      <c r="C88" s="497" t="s">
        <v>284</v>
      </c>
      <c r="D88" s="499" t="s">
        <v>217</v>
      </c>
      <c r="E88" s="500"/>
      <c r="F88" s="481">
        <v>19</v>
      </c>
      <c r="G88" s="482"/>
      <c r="H88" s="483"/>
      <c r="I88" s="487" t="s">
        <v>218</v>
      </c>
      <c r="J88" s="488"/>
      <c r="K88" s="489"/>
      <c r="L88" s="62"/>
      <c r="M88" s="493">
        <v>2</v>
      </c>
      <c r="N88" s="477"/>
      <c r="O88" s="475" t="str">
        <f>IF(N88="","",IF(OR(N88="Conforming",N88="Not applicable"),M88,IF(N88="Partial conforming",M88/2,0)))</f>
        <v/>
      </c>
      <c r="P88" s="524" t="s">
        <v>219</v>
      </c>
      <c r="Q88" s="524"/>
      <c r="R88" s="524"/>
    </row>
    <row r="89" spans="3:18" ht="30.75" customHeight="1" x14ac:dyDescent="0.15">
      <c r="C89" s="498"/>
      <c r="D89" s="501"/>
      <c r="E89" s="502"/>
      <c r="F89" s="484"/>
      <c r="G89" s="485"/>
      <c r="H89" s="486"/>
      <c r="I89" s="490"/>
      <c r="J89" s="491"/>
      <c r="K89" s="492"/>
      <c r="L89" s="63"/>
      <c r="M89" s="494"/>
      <c r="N89" s="495"/>
      <c r="O89" s="476"/>
      <c r="P89" s="247"/>
      <c r="Q89" s="247"/>
      <c r="R89" s="247"/>
    </row>
    <row r="90" spans="3:18" ht="15" customHeight="1" x14ac:dyDescent="0.15">
      <c r="C90" s="497" t="s">
        <v>285</v>
      </c>
      <c r="D90" s="499" t="s">
        <v>221</v>
      </c>
      <c r="E90" s="500"/>
      <c r="F90" s="481">
        <v>20</v>
      </c>
      <c r="G90" s="482"/>
      <c r="H90" s="483"/>
      <c r="I90" s="487" t="s">
        <v>222</v>
      </c>
      <c r="J90" s="488"/>
      <c r="K90" s="489"/>
      <c r="L90" s="62"/>
      <c r="M90" s="493" t="s">
        <v>189</v>
      </c>
      <c r="N90" s="222"/>
      <c r="O90" s="475" t="str">
        <f>IF(N90="","",IF(N90="No",SUM(M92),0))</f>
        <v/>
      </c>
      <c r="P90" s="524" t="s">
        <v>223</v>
      </c>
      <c r="Q90" s="524"/>
      <c r="R90" s="524"/>
    </row>
    <row r="91" spans="3:18" ht="30.75" customHeight="1" x14ac:dyDescent="0.15">
      <c r="C91" s="503"/>
      <c r="D91" s="504"/>
      <c r="E91" s="505"/>
      <c r="F91" s="521"/>
      <c r="G91" s="522"/>
      <c r="H91" s="523"/>
      <c r="I91" s="490"/>
      <c r="J91" s="491"/>
      <c r="K91" s="492"/>
      <c r="L91" s="63"/>
      <c r="M91" s="494"/>
      <c r="N91" s="224"/>
      <c r="O91" s="476"/>
      <c r="P91" s="247"/>
      <c r="Q91" s="247"/>
      <c r="R91" s="247"/>
    </row>
    <row r="92" spans="3:18" ht="24" customHeight="1" x14ac:dyDescent="0.15">
      <c r="C92" s="64"/>
      <c r="D92" s="73"/>
      <c r="E92" s="74"/>
      <c r="F92" s="69"/>
      <c r="G92" s="517" t="s">
        <v>35</v>
      </c>
      <c r="H92" s="518"/>
      <c r="I92" s="487" t="s">
        <v>224</v>
      </c>
      <c r="J92" s="488"/>
      <c r="K92" s="489"/>
      <c r="L92" s="62"/>
      <c r="M92" s="493">
        <v>2</v>
      </c>
      <c r="N92" s="477"/>
      <c r="O92" s="475" t="str">
        <f>IF(N92="","",IF(N$90="No",0,IF(OR(N92="Conforming",N92="Not applicable"),M92,IF(N92="Partial conforming",M92/2,0))))</f>
        <v/>
      </c>
      <c r="P92" s="524" t="s">
        <v>225</v>
      </c>
      <c r="Q92" s="524"/>
      <c r="R92" s="524"/>
    </row>
    <row r="93" spans="3:18" ht="30.75" customHeight="1" x14ac:dyDescent="0.15">
      <c r="C93" s="65"/>
      <c r="D93" s="75"/>
      <c r="E93" s="76"/>
      <c r="F93" s="72"/>
      <c r="G93" s="519"/>
      <c r="H93" s="520"/>
      <c r="I93" s="490"/>
      <c r="J93" s="491"/>
      <c r="K93" s="492"/>
      <c r="L93" s="63"/>
      <c r="M93" s="494"/>
      <c r="N93" s="495"/>
      <c r="O93" s="476"/>
      <c r="P93" s="247"/>
      <c r="Q93" s="247"/>
      <c r="R93" s="247"/>
    </row>
    <row r="94" spans="3:18" ht="30.75" customHeight="1" x14ac:dyDescent="0.15">
      <c r="C94" s="497" t="s">
        <v>241</v>
      </c>
      <c r="D94" s="499" t="s">
        <v>226</v>
      </c>
      <c r="E94" s="500"/>
      <c r="F94" s="481">
        <v>21</v>
      </c>
      <c r="G94" s="482"/>
      <c r="H94" s="483"/>
      <c r="I94" s="487" t="s">
        <v>227</v>
      </c>
      <c r="J94" s="488"/>
      <c r="K94" s="489"/>
      <c r="L94" s="62"/>
      <c r="M94" s="493">
        <v>2</v>
      </c>
      <c r="N94" s="477"/>
      <c r="O94" s="475" t="str">
        <f>IF(N94="","",IF(OR(N94="Conforming",N94="Not applicable"),M94,IF(N94="Partial conforming",M94/2,0)))</f>
        <v/>
      </c>
      <c r="P94" s="525" t="s">
        <v>228</v>
      </c>
      <c r="Q94" s="526"/>
      <c r="R94" s="527"/>
    </row>
    <row r="95" spans="3:18" ht="30.75" customHeight="1" x14ac:dyDescent="0.15">
      <c r="C95" s="498"/>
      <c r="D95" s="77"/>
      <c r="E95" s="78"/>
      <c r="F95" s="484"/>
      <c r="G95" s="485"/>
      <c r="H95" s="486"/>
      <c r="I95" s="490"/>
      <c r="J95" s="491"/>
      <c r="K95" s="492"/>
      <c r="L95" s="63"/>
      <c r="M95" s="494"/>
      <c r="N95" s="495"/>
      <c r="O95" s="476"/>
      <c r="P95" s="528"/>
      <c r="Q95" s="529"/>
      <c r="R95" s="530"/>
    </row>
    <row r="96" spans="3:18" ht="15" customHeight="1" x14ac:dyDescent="0.15">
      <c r="C96" s="497" t="s">
        <v>100</v>
      </c>
      <c r="D96" s="499" t="s">
        <v>229</v>
      </c>
      <c r="E96" s="500"/>
      <c r="F96" s="481">
        <v>22</v>
      </c>
      <c r="G96" s="482"/>
      <c r="H96" s="483"/>
      <c r="I96" s="487" t="s">
        <v>242</v>
      </c>
      <c r="J96" s="488"/>
      <c r="K96" s="489"/>
      <c r="L96" s="62"/>
      <c r="M96" s="493">
        <v>2</v>
      </c>
      <c r="N96" s="477"/>
      <c r="O96" s="475" t="str">
        <f>IF(N96="","",IF(OR(N96="Conforming",N96="Not applicable"),M96,IF(N96="Partial conforming",M96/2,0)))</f>
        <v/>
      </c>
      <c r="P96" s="524" t="s">
        <v>292</v>
      </c>
      <c r="Q96" s="524"/>
      <c r="R96" s="524"/>
    </row>
    <row r="97" spans="3:21" ht="30.75" customHeight="1" x14ac:dyDescent="0.15">
      <c r="C97" s="503"/>
      <c r="D97" s="504"/>
      <c r="E97" s="505"/>
      <c r="F97" s="484"/>
      <c r="G97" s="485"/>
      <c r="H97" s="486"/>
      <c r="I97" s="490"/>
      <c r="J97" s="491"/>
      <c r="K97" s="492"/>
      <c r="L97" s="63"/>
      <c r="M97" s="494"/>
      <c r="N97" s="495"/>
      <c r="O97" s="476"/>
      <c r="P97" s="247"/>
      <c r="Q97" s="247"/>
      <c r="R97" s="247"/>
    </row>
    <row r="98" spans="3:21" ht="35.1" customHeight="1" x14ac:dyDescent="0.15">
      <c r="C98" s="79"/>
      <c r="D98" s="73"/>
      <c r="E98" s="74"/>
      <c r="F98" s="512">
        <v>23</v>
      </c>
      <c r="G98" s="513"/>
      <c r="H98" s="514"/>
      <c r="I98" s="487" t="s">
        <v>243</v>
      </c>
      <c r="J98" s="488"/>
      <c r="K98" s="489"/>
      <c r="L98" s="62"/>
      <c r="M98" s="80">
        <v>2</v>
      </c>
      <c r="N98" s="122"/>
      <c r="O98" s="121" t="str">
        <f>IF(N98="","",IF(OR(N98="Conforming",N98="Not applicable"),M98,IF(N98="Partial conforming",M98/2,0)))</f>
        <v/>
      </c>
      <c r="P98" s="515"/>
      <c r="Q98" s="515"/>
      <c r="R98" s="515"/>
    </row>
    <row r="99" spans="3:21" ht="35.1" customHeight="1" x14ac:dyDescent="0.15">
      <c r="C99" s="79"/>
      <c r="D99" s="73"/>
      <c r="E99" s="74"/>
      <c r="F99" s="512">
        <v>24</v>
      </c>
      <c r="G99" s="513"/>
      <c r="H99" s="514"/>
      <c r="I99" s="487" t="s">
        <v>297</v>
      </c>
      <c r="J99" s="488"/>
      <c r="K99" s="489"/>
      <c r="L99" s="62"/>
      <c r="M99" s="80">
        <v>2</v>
      </c>
      <c r="N99" s="122"/>
      <c r="O99" s="121" t="str">
        <f>IF(N99="","",IF(OR(N99="Conforming",N99="Not applicable"),M99,IF(N99="Partial conforming",M99/2,0)))</f>
        <v/>
      </c>
      <c r="P99" s="516"/>
      <c r="Q99" s="516"/>
      <c r="R99" s="516"/>
    </row>
    <row r="100" spans="3:21" ht="15" customHeight="1" x14ac:dyDescent="0.15">
      <c r="C100" s="497" t="s">
        <v>101</v>
      </c>
      <c r="D100" s="506" t="s">
        <v>244</v>
      </c>
      <c r="E100" s="507"/>
      <c r="F100" s="481">
        <v>25</v>
      </c>
      <c r="G100" s="482"/>
      <c r="H100" s="483"/>
      <c r="I100" s="487" t="s">
        <v>293</v>
      </c>
      <c r="J100" s="488"/>
      <c r="K100" s="489"/>
      <c r="L100" s="62"/>
      <c r="M100" s="493">
        <v>2</v>
      </c>
      <c r="N100" s="477"/>
      <c r="O100" s="475" t="str">
        <f>IF(N100="","",IF(OR(N100="Conforming",N100="Not applicable"),M100,IF(N100="Partial conforming",M100/2,0)))</f>
        <v/>
      </c>
      <c r="P100" s="496" t="s">
        <v>219</v>
      </c>
      <c r="Q100" s="496"/>
      <c r="R100" s="496"/>
    </row>
    <row r="101" spans="3:21" ht="30.75" customHeight="1" x14ac:dyDescent="0.15">
      <c r="C101" s="503"/>
      <c r="D101" s="510"/>
      <c r="E101" s="511"/>
      <c r="F101" s="484"/>
      <c r="G101" s="485"/>
      <c r="H101" s="486"/>
      <c r="I101" s="490"/>
      <c r="J101" s="491"/>
      <c r="K101" s="492"/>
      <c r="L101" s="63"/>
      <c r="M101" s="494"/>
      <c r="N101" s="495"/>
      <c r="O101" s="476"/>
      <c r="P101" s="247"/>
      <c r="Q101" s="247"/>
      <c r="R101" s="247"/>
    </row>
    <row r="102" spans="3:21" ht="15" customHeight="1" x14ac:dyDescent="0.15">
      <c r="C102" s="79"/>
      <c r="D102" s="73"/>
      <c r="E102" s="74"/>
      <c r="F102" s="481">
        <v>26</v>
      </c>
      <c r="G102" s="482"/>
      <c r="H102" s="483"/>
      <c r="I102" s="487" t="s">
        <v>230</v>
      </c>
      <c r="J102" s="488"/>
      <c r="K102" s="489"/>
      <c r="L102" s="62"/>
      <c r="M102" s="493">
        <v>2</v>
      </c>
      <c r="N102" s="477"/>
      <c r="O102" s="475" t="str">
        <f>IF(N102="","",IF(OR(N102="Conforming",N102="Not applicable"),M102,IF(N102="Partial conforming",M102/2,0)))</f>
        <v/>
      </c>
      <c r="P102" s="472" t="s">
        <v>231</v>
      </c>
      <c r="Q102" s="473"/>
      <c r="R102" s="474"/>
    </row>
    <row r="103" spans="3:21" ht="30.75" customHeight="1" x14ac:dyDescent="0.15">
      <c r="C103" s="81"/>
      <c r="D103" s="75"/>
      <c r="E103" s="76"/>
      <c r="F103" s="484"/>
      <c r="G103" s="485"/>
      <c r="H103" s="486"/>
      <c r="I103" s="490"/>
      <c r="J103" s="491"/>
      <c r="K103" s="492"/>
      <c r="L103" s="63"/>
      <c r="M103" s="494"/>
      <c r="N103" s="495"/>
      <c r="O103" s="476"/>
      <c r="P103" s="247"/>
      <c r="Q103" s="247"/>
      <c r="R103" s="247"/>
    </row>
    <row r="104" spans="3:21" ht="15" customHeight="1" x14ac:dyDescent="0.15">
      <c r="C104" s="497" t="s">
        <v>246</v>
      </c>
      <c r="D104" s="499" t="s">
        <v>245</v>
      </c>
      <c r="E104" s="500"/>
      <c r="F104" s="481">
        <v>27</v>
      </c>
      <c r="G104" s="482"/>
      <c r="H104" s="483"/>
      <c r="I104" s="487" t="s">
        <v>232</v>
      </c>
      <c r="J104" s="488"/>
      <c r="K104" s="489"/>
      <c r="L104" s="62"/>
      <c r="M104" s="493">
        <v>2</v>
      </c>
      <c r="N104" s="477"/>
      <c r="O104" s="475" t="str">
        <f>IF(N104="","",IF(OR(N104="Conforming",N104="Not applicable"),M104,IF(N104="Partial conforming",M104/2,0)))</f>
        <v/>
      </c>
      <c r="P104" s="472" t="s">
        <v>233</v>
      </c>
      <c r="Q104" s="473"/>
      <c r="R104" s="474"/>
    </row>
    <row r="105" spans="3:21" ht="30.75" customHeight="1" x14ac:dyDescent="0.15">
      <c r="C105" s="503"/>
      <c r="D105" s="504"/>
      <c r="E105" s="505"/>
      <c r="F105" s="484"/>
      <c r="G105" s="485"/>
      <c r="H105" s="486"/>
      <c r="I105" s="490"/>
      <c r="J105" s="491"/>
      <c r="K105" s="492"/>
      <c r="L105" s="63"/>
      <c r="M105" s="494"/>
      <c r="N105" s="495"/>
      <c r="O105" s="476"/>
      <c r="P105" s="247"/>
      <c r="Q105" s="247"/>
      <c r="R105" s="247"/>
    </row>
    <row r="106" spans="3:21" ht="15" customHeight="1" x14ac:dyDescent="0.15">
      <c r="C106" s="79"/>
      <c r="D106" s="73"/>
      <c r="E106" s="74"/>
      <c r="F106" s="481">
        <v>28</v>
      </c>
      <c r="G106" s="482"/>
      <c r="H106" s="483"/>
      <c r="I106" s="487" t="s">
        <v>234</v>
      </c>
      <c r="J106" s="488"/>
      <c r="K106" s="489"/>
      <c r="L106" s="62"/>
      <c r="M106" s="493">
        <v>2</v>
      </c>
      <c r="N106" s="477"/>
      <c r="O106" s="475" t="str">
        <f>IF(N106="","",IF(OR(N106="Conforming",N106="Not applicable"),M106,IF(N106="Partial conforming",M106/2,0)))</f>
        <v/>
      </c>
      <c r="P106" s="472" t="s">
        <v>231</v>
      </c>
      <c r="Q106" s="473"/>
      <c r="R106" s="474"/>
    </row>
    <row r="107" spans="3:21" ht="30.75" customHeight="1" x14ac:dyDescent="0.15">
      <c r="C107" s="81"/>
      <c r="D107" s="75"/>
      <c r="E107" s="76"/>
      <c r="F107" s="484"/>
      <c r="G107" s="485"/>
      <c r="H107" s="486"/>
      <c r="I107" s="490"/>
      <c r="J107" s="491"/>
      <c r="K107" s="492"/>
      <c r="L107" s="63"/>
      <c r="M107" s="494"/>
      <c r="N107" s="495"/>
      <c r="O107" s="476"/>
      <c r="P107" s="247"/>
      <c r="Q107" s="247"/>
      <c r="R107" s="247"/>
    </row>
    <row r="108" spans="3:21" ht="15" customHeight="1" x14ac:dyDescent="0.15">
      <c r="C108" s="497" t="s">
        <v>283</v>
      </c>
      <c r="D108" s="506" t="s">
        <v>247</v>
      </c>
      <c r="E108" s="507"/>
      <c r="F108" s="481">
        <v>29</v>
      </c>
      <c r="G108" s="482"/>
      <c r="H108" s="483"/>
      <c r="I108" s="487" t="s">
        <v>248</v>
      </c>
      <c r="J108" s="488"/>
      <c r="K108" s="489"/>
      <c r="L108" s="82"/>
      <c r="M108" s="493">
        <v>2</v>
      </c>
      <c r="N108" s="477"/>
      <c r="O108" s="475" t="str">
        <f>IF(N108="","",IF(OR(N108="Conforming",N108="Not applicable"),M108,IF(N108="Partial conforming",M108/2,0)))</f>
        <v/>
      </c>
      <c r="P108" s="496" t="s">
        <v>235</v>
      </c>
      <c r="Q108" s="496"/>
      <c r="R108" s="496"/>
    </row>
    <row r="109" spans="3:21" ht="30.75" customHeight="1" x14ac:dyDescent="0.15">
      <c r="C109" s="498"/>
      <c r="D109" s="508"/>
      <c r="E109" s="509"/>
      <c r="F109" s="484"/>
      <c r="G109" s="485"/>
      <c r="H109" s="486"/>
      <c r="I109" s="490"/>
      <c r="J109" s="491"/>
      <c r="K109" s="492"/>
      <c r="L109" s="83"/>
      <c r="M109" s="494"/>
      <c r="N109" s="495"/>
      <c r="O109" s="476"/>
      <c r="P109" s="247"/>
      <c r="Q109" s="247"/>
      <c r="R109" s="247"/>
    </row>
    <row r="110" spans="3:21" ht="15" customHeight="1" x14ac:dyDescent="0.15">
      <c r="C110" s="497" t="s">
        <v>286</v>
      </c>
      <c r="D110" s="499" t="s">
        <v>249</v>
      </c>
      <c r="E110" s="500"/>
      <c r="F110" s="481">
        <v>30</v>
      </c>
      <c r="G110" s="482"/>
      <c r="H110" s="483"/>
      <c r="I110" s="487" t="s">
        <v>236</v>
      </c>
      <c r="J110" s="488"/>
      <c r="K110" s="489"/>
      <c r="L110" s="82"/>
      <c r="M110" s="493">
        <v>2</v>
      </c>
      <c r="N110" s="477"/>
      <c r="O110" s="475" t="str">
        <f>IF(N110="","",IF(OR(N110="Conforming",N110="Not applicable"),M110,IF(N110="Partial conforming",M110/2,0)))</f>
        <v/>
      </c>
      <c r="P110" s="472" t="s">
        <v>250</v>
      </c>
      <c r="Q110" s="473"/>
      <c r="R110" s="474"/>
      <c r="U110" s="106"/>
    </row>
    <row r="111" spans="3:21" ht="30.75" customHeight="1" x14ac:dyDescent="0.15">
      <c r="C111" s="498"/>
      <c r="D111" s="501"/>
      <c r="E111" s="502"/>
      <c r="F111" s="484"/>
      <c r="G111" s="485"/>
      <c r="H111" s="486"/>
      <c r="I111" s="490"/>
      <c r="J111" s="491"/>
      <c r="K111" s="492"/>
      <c r="L111" s="83"/>
      <c r="M111" s="494"/>
      <c r="N111" s="495"/>
      <c r="O111" s="476"/>
      <c r="P111" s="247"/>
      <c r="Q111" s="247"/>
      <c r="R111" s="247"/>
    </row>
    <row r="112" spans="3:21" ht="15" customHeight="1" x14ac:dyDescent="0.15">
      <c r="C112" s="497" t="s">
        <v>287</v>
      </c>
      <c r="D112" s="499" t="s">
        <v>252</v>
      </c>
      <c r="E112" s="500"/>
      <c r="F112" s="481">
        <v>31</v>
      </c>
      <c r="G112" s="482"/>
      <c r="H112" s="483"/>
      <c r="I112" s="487" t="s">
        <v>237</v>
      </c>
      <c r="J112" s="488"/>
      <c r="K112" s="488"/>
      <c r="L112" s="82"/>
      <c r="M112" s="493">
        <v>2</v>
      </c>
      <c r="N112" s="477"/>
      <c r="O112" s="475" t="str">
        <f>IF(N112="","",IF(OR(N112="Conforming",N112="Not applicable"),M112,IF(N112="Partial conforming",M112/2,0)))</f>
        <v/>
      </c>
      <c r="P112" s="496" t="s">
        <v>238</v>
      </c>
      <c r="Q112" s="496"/>
      <c r="R112" s="496"/>
    </row>
    <row r="113" spans="3:18" ht="30.75" customHeight="1" x14ac:dyDescent="0.15">
      <c r="C113" s="503"/>
      <c r="D113" s="504"/>
      <c r="E113" s="505"/>
      <c r="F113" s="484"/>
      <c r="G113" s="485"/>
      <c r="H113" s="486"/>
      <c r="I113" s="490"/>
      <c r="J113" s="491"/>
      <c r="K113" s="491"/>
      <c r="L113" s="83"/>
      <c r="M113" s="494"/>
      <c r="N113" s="495"/>
      <c r="O113" s="476"/>
      <c r="P113" s="247"/>
      <c r="Q113" s="247"/>
      <c r="R113" s="247"/>
    </row>
    <row r="114" spans="3:18" ht="15" customHeight="1" x14ac:dyDescent="0.15">
      <c r="C114" s="64"/>
      <c r="D114" s="84"/>
      <c r="E114" s="74"/>
      <c r="F114" s="481">
        <v>32</v>
      </c>
      <c r="G114" s="482"/>
      <c r="H114" s="483"/>
      <c r="I114" s="487" t="s">
        <v>239</v>
      </c>
      <c r="J114" s="488"/>
      <c r="K114" s="489"/>
      <c r="L114" s="82"/>
      <c r="M114" s="493">
        <v>2</v>
      </c>
      <c r="N114" s="477"/>
      <c r="O114" s="475" t="str">
        <f>IF(N114="","",IF(OR(N114="Conforming",N114="Not applicable"),M114,IF(N114="Partial conforming",M114/2,0)))</f>
        <v/>
      </c>
      <c r="P114" s="496" t="s">
        <v>240</v>
      </c>
      <c r="Q114" s="496"/>
      <c r="R114" s="496"/>
    </row>
    <row r="115" spans="3:18" ht="30.75" customHeight="1" thickBot="1" x14ac:dyDescent="0.2">
      <c r="C115" s="65"/>
      <c r="D115" s="85"/>
      <c r="E115" s="76"/>
      <c r="F115" s="484"/>
      <c r="G115" s="485"/>
      <c r="H115" s="486"/>
      <c r="I115" s="490"/>
      <c r="J115" s="491"/>
      <c r="K115" s="492"/>
      <c r="L115" s="83"/>
      <c r="M115" s="494"/>
      <c r="N115" s="478"/>
      <c r="O115" s="476"/>
      <c r="P115" s="247"/>
      <c r="Q115" s="247"/>
      <c r="R115" s="247"/>
    </row>
    <row r="116" spans="3:18" ht="15" thickBot="1" x14ac:dyDescent="0.2">
      <c r="C116" s="86"/>
      <c r="D116" s="471"/>
      <c r="E116" s="471"/>
      <c r="F116" s="86"/>
      <c r="G116" s="87"/>
      <c r="H116" s="87"/>
      <c r="I116" s="86"/>
      <c r="J116" s="86"/>
      <c r="K116" s="87"/>
      <c r="L116" s="88"/>
      <c r="M116" s="88"/>
      <c r="N116" s="86"/>
      <c r="O116" s="86"/>
      <c r="P116" s="86"/>
    </row>
    <row r="117" spans="3:18" ht="30" x14ac:dyDescent="0.15">
      <c r="G117" s="89"/>
      <c r="H117" s="89"/>
      <c r="M117" s="90" t="s">
        <v>13</v>
      </c>
      <c r="O117" s="52" t="s">
        <v>253</v>
      </c>
      <c r="P117" s="479" t="s">
        <v>254</v>
      </c>
      <c r="Q117" s="480"/>
    </row>
    <row r="118" spans="3:18" ht="19.5" customHeight="1" thickBot="1" x14ac:dyDescent="0.2">
      <c r="M118" s="91">
        <f>SUM(M22:M115)</f>
        <v>74</v>
      </c>
      <c r="O118" s="92">
        <f>SUM(O22:O115)</f>
        <v>0</v>
      </c>
      <c r="P118" s="93">
        <f>ROUND((O118/M118)*100,0)</f>
        <v>0</v>
      </c>
      <c r="Q118" s="94" t="s">
        <v>124</v>
      </c>
    </row>
    <row r="119" spans="3:18" ht="7.5" customHeight="1" x14ac:dyDescent="0.15"/>
  </sheetData>
  <sheetProtection password="CF38" sheet="1" objects="1" scenarios="1" formatColumns="0" formatRows="0" selectLockedCells="1"/>
  <mergeCells count="370">
    <mergeCell ref="F78:H79"/>
    <mergeCell ref="I78:K79"/>
    <mergeCell ref="M78:M79"/>
    <mergeCell ref="N78:N79"/>
    <mergeCell ref="O78:O79"/>
    <mergeCell ref="P78:R78"/>
    <mergeCell ref="P79:R79"/>
    <mergeCell ref="G80:H81"/>
    <mergeCell ref="I80:K81"/>
    <mergeCell ref="M80:M81"/>
    <mergeCell ref="N80:N81"/>
    <mergeCell ref="O80:O81"/>
    <mergeCell ref="P80:R80"/>
    <mergeCell ref="P81:R81"/>
    <mergeCell ref="C2:R2"/>
    <mergeCell ref="C4:R4"/>
    <mergeCell ref="J7:R7"/>
    <mergeCell ref="J10:R10"/>
    <mergeCell ref="J8:R8"/>
    <mergeCell ref="J9:R9"/>
    <mergeCell ref="C21:E21"/>
    <mergeCell ref="F21:H21"/>
    <mergeCell ref="I21:K21"/>
    <mergeCell ref="P21:R21"/>
    <mergeCell ref="J11:R11"/>
    <mergeCell ref="J13:R13"/>
    <mergeCell ref="C15:I15"/>
    <mergeCell ref="K15:R15"/>
    <mergeCell ref="K16:R16"/>
    <mergeCell ref="K17:R17"/>
    <mergeCell ref="C18:I18"/>
    <mergeCell ref="K18:R18"/>
    <mergeCell ref="K19:R19"/>
    <mergeCell ref="J12:R12"/>
    <mergeCell ref="C6:R6"/>
    <mergeCell ref="C22:C23"/>
    <mergeCell ref="D22:E23"/>
    <mergeCell ref="F22:H23"/>
    <mergeCell ref="I22:K23"/>
    <mergeCell ref="M22:M23"/>
    <mergeCell ref="N22:N23"/>
    <mergeCell ref="C24:C25"/>
    <mergeCell ref="D24:E25"/>
    <mergeCell ref="F24:H25"/>
    <mergeCell ref="I24:K25"/>
    <mergeCell ref="M24:M25"/>
    <mergeCell ref="N24:N25"/>
    <mergeCell ref="O26:O27"/>
    <mergeCell ref="P26:R26"/>
    <mergeCell ref="P27:R27"/>
    <mergeCell ref="O22:O23"/>
    <mergeCell ref="P22:R22"/>
    <mergeCell ref="P23:R23"/>
    <mergeCell ref="O24:O25"/>
    <mergeCell ref="P24:R24"/>
    <mergeCell ref="P25:R25"/>
    <mergeCell ref="P30:R30"/>
    <mergeCell ref="P31:R31"/>
    <mergeCell ref="P32:R32"/>
    <mergeCell ref="P33:R33"/>
    <mergeCell ref="C26:C27"/>
    <mergeCell ref="D26:E27"/>
    <mergeCell ref="F26:H27"/>
    <mergeCell ref="I26:K27"/>
    <mergeCell ref="M26:M27"/>
    <mergeCell ref="N26:N27"/>
    <mergeCell ref="N28:N29"/>
    <mergeCell ref="O28:O29"/>
    <mergeCell ref="P28:R28"/>
    <mergeCell ref="P29:R29"/>
    <mergeCell ref="E30:E31"/>
    <mergeCell ref="F30:H31"/>
    <mergeCell ref="I30:K31"/>
    <mergeCell ref="M30:M31"/>
    <mergeCell ref="N30:N31"/>
    <mergeCell ref="O30:O31"/>
    <mergeCell ref="C28:C29"/>
    <mergeCell ref="D28:D33"/>
    <mergeCell ref="E28:E29"/>
    <mergeCell ref="F28:H29"/>
    <mergeCell ref="I28:K29"/>
    <mergeCell ref="M28:M29"/>
    <mergeCell ref="N38:N39"/>
    <mergeCell ref="O38:O39"/>
    <mergeCell ref="E44:E45"/>
    <mergeCell ref="F44:H45"/>
    <mergeCell ref="I44:K45"/>
    <mergeCell ref="M44:M45"/>
    <mergeCell ref="F40:H41"/>
    <mergeCell ref="I40:K41"/>
    <mergeCell ref="M40:M41"/>
    <mergeCell ref="N40:N41"/>
    <mergeCell ref="O34:O35"/>
    <mergeCell ref="E32:E33"/>
    <mergeCell ref="F32:H33"/>
    <mergeCell ref="I32:K33"/>
    <mergeCell ref="M32:M33"/>
    <mergeCell ref="N32:N33"/>
    <mergeCell ref="O32:O33"/>
    <mergeCell ref="C34:C35"/>
    <mergeCell ref="D34:D49"/>
    <mergeCell ref="E34:E35"/>
    <mergeCell ref="F34:H35"/>
    <mergeCell ref="I34:K35"/>
    <mergeCell ref="M34:M35"/>
    <mergeCell ref="E38:E39"/>
    <mergeCell ref="F38:H39"/>
    <mergeCell ref="I38:K39"/>
    <mergeCell ref="M38:M39"/>
    <mergeCell ref="F42:H43"/>
    <mergeCell ref="I42:K43"/>
    <mergeCell ref="M42:M43"/>
    <mergeCell ref="F46:H49"/>
    <mergeCell ref="I46:K49"/>
    <mergeCell ref="M46:M49"/>
    <mergeCell ref="P34:R34"/>
    <mergeCell ref="P35:R35"/>
    <mergeCell ref="F36:H37"/>
    <mergeCell ref="I36:K37"/>
    <mergeCell ref="M36:M37"/>
    <mergeCell ref="N36:N37"/>
    <mergeCell ref="O36:O37"/>
    <mergeCell ref="P36:R36"/>
    <mergeCell ref="P37:R37"/>
    <mergeCell ref="N34:N35"/>
    <mergeCell ref="P40:R40"/>
    <mergeCell ref="P41:R41"/>
    <mergeCell ref="P44:R44"/>
    <mergeCell ref="P45:R45"/>
    <mergeCell ref="P42:R42"/>
    <mergeCell ref="P43:R43"/>
    <mergeCell ref="P38:R38"/>
    <mergeCell ref="P39:R39"/>
    <mergeCell ref="N44:N45"/>
    <mergeCell ref="O44:O45"/>
    <mergeCell ref="N42:N43"/>
    <mergeCell ref="O42:O43"/>
    <mergeCell ref="O40:O41"/>
    <mergeCell ref="N46:N49"/>
    <mergeCell ref="O46:O49"/>
    <mergeCell ref="P46:R46"/>
    <mergeCell ref="P47:R47"/>
    <mergeCell ref="P48:R48"/>
    <mergeCell ref="P49:R49"/>
    <mergeCell ref="N54:N55"/>
    <mergeCell ref="O54:O55"/>
    <mergeCell ref="P54:R54"/>
    <mergeCell ref="P55:R55"/>
    <mergeCell ref="N56:N59"/>
    <mergeCell ref="O56:O59"/>
    <mergeCell ref="P56:R56"/>
    <mergeCell ref="N50:N53"/>
    <mergeCell ref="O50:O53"/>
    <mergeCell ref="P50:R50"/>
    <mergeCell ref="P51:R51"/>
    <mergeCell ref="P52:R52"/>
    <mergeCell ref="P53:R53"/>
    <mergeCell ref="P57:R57"/>
    <mergeCell ref="P58:R58"/>
    <mergeCell ref="P59:R59"/>
    <mergeCell ref="C50:C51"/>
    <mergeCell ref="D50:D59"/>
    <mergeCell ref="E50:E53"/>
    <mergeCell ref="F50:H53"/>
    <mergeCell ref="I50:K53"/>
    <mergeCell ref="M50:M53"/>
    <mergeCell ref="G54:H55"/>
    <mergeCell ref="I54:K55"/>
    <mergeCell ref="M54:M55"/>
    <mergeCell ref="G56:H59"/>
    <mergeCell ref="I56:K59"/>
    <mergeCell ref="M56:M59"/>
    <mergeCell ref="M68:M69"/>
    <mergeCell ref="N68:N69"/>
    <mergeCell ref="O68:O69"/>
    <mergeCell ref="P68:R68"/>
    <mergeCell ref="P70:R70"/>
    <mergeCell ref="G76:G77"/>
    <mergeCell ref="N60:N61"/>
    <mergeCell ref="O60:O61"/>
    <mergeCell ref="O72:O73"/>
    <mergeCell ref="I76:K77"/>
    <mergeCell ref="M76:M77"/>
    <mergeCell ref="N76:N77"/>
    <mergeCell ref="N70:N71"/>
    <mergeCell ref="O70:O71"/>
    <mergeCell ref="P60:R60"/>
    <mergeCell ref="P61:R61"/>
    <mergeCell ref="F62:H65"/>
    <mergeCell ref="I62:K65"/>
    <mergeCell ref="M62:M65"/>
    <mergeCell ref="N62:N65"/>
    <mergeCell ref="O62:O65"/>
    <mergeCell ref="P62:R62"/>
    <mergeCell ref="P63:R63"/>
    <mergeCell ref="P64:R64"/>
    <mergeCell ref="M72:M73"/>
    <mergeCell ref="N72:N73"/>
    <mergeCell ref="P72:R72"/>
    <mergeCell ref="P73:R73"/>
    <mergeCell ref="G70:H71"/>
    <mergeCell ref="C60:C61"/>
    <mergeCell ref="D60:D87"/>
    <mergeCell ref="E60:E62"/>
    <mergeCell ref="F60:H61"/>
    <mergeCell ref="I60:K61"/>
    <mergeCell ref="M60:M61"/>
    <mergeCell ref="P69:R69"/>
    <mergeCell ref="I70:K71"/>
    <mergeCell ref="P65:R65"/>
    <mergeCell ref="G66:H67"/>
    <mergeCell ref="I66:K67"/>
    <mergeCell ref="M66:M67"/>
    <mergeCell ref="N66:N67"/>
    <mergeCell ref="O66:O67"/>
    <mergeCell ref="P66:R66"/>
    <mergeCell ref="M70:M71"/>
    <mergeCell ref="P67:R67"/>
    <mergeCell ref="G68:H69"/>
    <mergeCell ref="I68:K69"/>
    <mergeCell ref="P76:R76"/>
    <mergeCell ref="P77:R77"/>
    <mergeCell ref="P74:R74"/>
    <mergeCell ref="P75:R75"/>
    <mergeCell ref="F82:H83"/>
    <mergeCell ref="I82:K83"/>
    <mergeCell ref="M82:M83"/>
    <mergeCell ref="N82:N83"/>
    <mergeCell ref="O82:O83"/>
    <mergeCell ref="F66:F77"/>
    <mergeCell ref="P82:R82"/>
    <mergeCell ref="P83:R83"/>
    <mergeCell ref="H76:H77"/>
    <mergeCell ref="G74:G75"/>
    <mergeCell ref="H74:H75"/>
    <mergeCell ref="I74:K75"/>
    <mergeCell ref="M74:M75"/>
    <mergeCell ref="N74:N75"/>
    <mergeCell ref="O74:O75"/>
    <mergeCell ref="O76:O77"/>
    <mergeCell ref="P71:R71"/>
    <mergeCell ref="G72:G73"/>
    <mergeCell ref="H72:H73"/>
    <mergeCell ref="I72:K73"/>
    <mergeCell ref="G84:H87"/>
    <mergeCell ref="I84:K87"/>
    <mergeCell ref="M84:M87"/>
    <mergeCell ref="N84:N87"/>
    <mergeCell ref="O84:O87"/>
    <mergeCell ref="P84:R84"/>
    <mergeCell ref="P85:R85"/>
    <mergeCell ref="P86:R86"/>
    <mergeCell ref="P87:R87"/>
    <mergeCell ref="D90:E91"/>
    <mergeCell ref="I90:K91"/>
    <mergeCell ref="M90:M91"/>
    <mergeCell ref="F90:H91"/>
    <mergeCell ref="P96:R96"/>
    <mergeCell ref="P97:R97"/>
    <mergeCell ref="F88:H89"/>
    <mergeCell ref="I88:K89"/>
    <mergeCell ref="M88:M89"/>
    <mergeCell ref="N88:N89"/>
    <mergeCell ref="P90:R90"/>
    <mergeCell ref="P91:R91"/>
    <mergeCell ref="O88:O89"/>
    <mergeCell ref="P88:R88"/>
    <mergeCell ref="P89:R89"/>
    <mergeCell ref="P94:R94"/>
    <mergeCell ref="P95:R95"/>
    <mergeCell ref="P92:R92"/>
    <mergeCell ref="P93:R93"/>
    <mergeCell ref="C88:C89"/>
    <mergeCell ref="D88:E89"/>
    <mergeCell ref="M96:M97"/>
    <mergeCell ref="N96:N97"/>
    <mergeCell ref="O96:O97"/>
    <mergeCell ref="C94:C95"/>
    <mergeCell ref="D94:E94"/>
    <mergeCell ref="F94:H95"/>
    <mergeCell ref="I94:K95"/>
    <mergeCell ref="M94:M95"/>
    <mergeCell ref="N94:N95"/>
    <mergeCell ref="O94:O95"/>
    <mergeCell ref="G92:H93"/>
    <mergeCell ref="I92:K93"/>
    <mergeCell ref="M92:M93"/>
    <mergeCell ref="N92:N93"/>
    <mergeCell ref="O92:O93"/>
    <mergeCell ref="C96:C97"/>
    <mergeCell ref="D96:E97"/>
    <mergeCell ref="F96:H97"/>
    <mergeCell ref="I96:K97"/>
    <mergeCell ref="N90:N91"/>
    <mergeCell ref="O90:O91"/>
    <mergeCell ref="C90:C91"/>
    <mergeCell ref="F102:H103"/>
    <mergeCell ref="I102:K103"/>
    <mergeCell ref="M102:M103"/>
    <mergeCell ref="N102:N103"/>
    <mergeCell ref="O102:O103"/>
    <mergeCell ref="P102:R102"/>
    <mergeCell ref="P103:R103"/>
    <mergeCell ref="F98:H98"/>
    <mergeCell ref="I98:K98"/>
    <mergeCell ref="P98:R98"/>
    <mergeCell ref="F99:H99"/>
    <mergeCell ref="I99:K99"/>
    <mergeCell ref="P99:R99"/>
    <mergeCell ref="C100:C101"/>
    <mergeCell ref="D100:E101"/>
    <mergeCell ref="F100:H101"/>
    <mergeCell ref="I100:K101"/>
    <mergeCell ref="M100:M101"/>
    <mergeCell ref="N100:N101"/>
    <mergeCell ref="O100:O101"/>
    <mergeCell ref="P100:R100"/>
    <mergeCell ref="P101:R101"/>
    <mergeCell ref="P107:R107"/>
    <mergeCell ref="P108:R108"/>
    <mergeCell ref="P109:R109"/>
    <mergeCell ref="C104:C105"/>
    <mergeCell ref="D104:E105"/>
    <mergeCell ref="F104:H105"/>
    <mergeCell ref="I104:K105"/>
    <mergeCell ref="M104:M105"/>
    <mergeCell ref="N104:N105"/>
    <mergeCell ref="O104:O105"/>
    <mergeCell ref="O108:O109"/>
    <mergeCell ref="D108:E109"/>
    <mergeCell ref="P105:R105"/>
    <mergeCell ref="F106:H107"/>
    <mergeCell ref="I106:K107"/>
    <mergeCell ref="M106:M107"/>
    <mergeCell ref="N106:N107"/>
    <mergeCell ref="O106:O107"/>
    <mergeCell ref="P106:R106"/>
    <mergeCell ref="N108:N109"/>
    <mergeCell ref="P104:R104"/>
    <mergeCell ref="C110:C111"/>
    <mergeCell ref="D110:E111"/>
    <mergeCell ref="C108:C109"/>
    <mergeCell ref="C112:C113"/>
    <mergeCell ref="D112:E113"/>
    <mergeCell ref="F112:H113"/>
    <mergeCell ref="I112:K113"/>
    <mergeCell ref="M112:M113"/>
    <mergeCell ref="F108:H109"/>
    <mergeCell ref="I108:K109"/>
    <mergeCell ref="M108:M109"/>
    <mergeCell ref="D116:E116"/>
    <mergeCell ref="P110:R110"/>
    <mergeCell ref="P111:R111"/>
    <mergeCell ref="O110:O111"/>
    <mergeCell ref="N114:N115"/>
    <mergeCell ref="O114:O115"/>
    <mergeCell ref="P117:Q117"/>
    <mergeCell ref="P113:R113"/>
    <mergeCell ref="F114:H115"/>
    <mergeCell ref="I114:K115"/>
    <mergeCell ref="M114:M115"/>
    <mergeCell ref="N112:N113"/>
    <mergeCell ref="P114:R114"/>
    <mergeCell ref="P115:R115"/>
    <mergeCell ref="O112:O113"/>
    <mergeCell ref="P112:R112"/>
    <mergeCell ref="F110:H111"/>
    <mergeCell ref="I110:K111"/>
    <mergeCell ref="M110:M111"/>
    <mergeCell ref="N110:N111"/>
  </mergeCells>
  <phoneticPr fontId="2"/>
  <conditionalFormatting sqref="P23">
    <cfRule type="expression" dxfId="115" priority="51">
      <formula>P23=""</formula>
    </cfRule>
    <cfRule type="expression" dxfId="114" priority="52">
      <formula>P21&lt;&gt;""</formula>
    </cfRule>
  </conditionalFormatting>
  <conditionalFormatting sqref="P25">
    <cfRule type="expression" dxfId="113" priority="49">
      <formula>P25=""</formula>
    </cfRule>
    <cfRule type="expression" dxfId="112" priority="50">
      <formula>P23&lt;&gt;""</formula>
    </cfRule>
  </conditionalFormatting>
  <conditionalFormatting sqref="P49 P47 P45 P43 P41 P39 P37 P35 P33 P31 P29 P27">
    <cfRule type="expression" dxfId="111" priority="47">
      <formula>P27=""</formula>
    </cfRule>
    <cfRule type="expression" dxfId="110" priority="48">
      <formula>P25&lt;&gt;""</formula>
    </cfRule>
  </conditionalFormatting>
  <conditionalFormatting sqref="P115 P113 P111 P109 P107 P105 P103 P101 P97:P99 P95 P93 P91 P87 P85 P77 P75 P73 P71 P69 P67 P65 P63 P61 P59 P57 P55 P53 P51">
    <cfRule type="expression" dxfId="109" priority="45">
      <formula>P51=""</formula>
    </cfRule>
    <cfRule type="expression" dxfId="108" priority="46">
      <formula>P49&lt;&gt;""</formula>
    </cfRule>
  </conditionalFormatting>
  <conditionalFormatting sqref="P55 P57 P59">
    <cfRule type="expression" dxfId="107" priority="44">
      <formula>$N$50="No"</formula>
    </cfRule>
  </conditionalFormatting>
  <conditionalFormatting sqref="P67 P69 P71 P73 P75 P77">
    <cfRule type="expression" dxfId="106" priority="43">
      <formula>$N$62="No"</formula>
    </cfRule>
  </conditionalFormatting>
  <conditionalFormatting sqref="P73 P75 P77">
    <cfRule type="expression" dxfId="105" priority="42">
      <formula>$N$70="No"</formula>
    </cfRule>
  </conditionalFormatting>
  <conditionalFormatting sqref="P85 P87">
    <cfRule type="expression" dxfId="104" priority="41">
      <formula>$N$82="No"</formula>
    </cfRule>
  </conditionalFormatting>
  <conditionalFormatting sqref="P93">
    <cfRule type="expression" dxfId="103" priority="40">
      <formula>$N$90="No"</formula>
    </cfRule>
  </conditionalFormatting>
  <conditionalFormatting sqref="G54:K59 P54 P56 P58">
    <cfRule type="expression" dxfId="102" priority="39">
      <formula>$N$50="No"</formula>
    </cfRule>
  </conditionalFormatting>
  <conditionalFormatting sqref="G66:K77 P66 P68 P70 P72 P74 P76">
    <cfRule type="expression" dxfId="101" priority="38">
      <formula>$N$62="No"</formula>
    </cfRule>
  </conditionalFormatting>
  <conditionalFormatting sqref="H72:K77 P72 P74 P76">
    <cfRule type="expression" dxfId="100" priority="37">
      <formula>$N$70="No"</formula>
    </cfRule>
  </conditionalFormatting>
  <conditionalFormatting sqref="G84:K87 P84 P86">
    <cfRule type="expression" dxfId="99" priority="36">
      <formula>$N$82="No"</formula>
    </cfRule>
  </conditionalFormatting>
  <conditionalFormatting sqref="G92:K93 P92">
    <cfRule type="expression" dxfId="98" priority="35">
      <formula>$N$90="No"</formula>
    </cfRule>
  </conditionalFormatting>
  <conditionalFormatting sqref="J7 J11">
    <cfRule type="expression" dxfId="97" priority="33">
      <formula>J7=""</formula>
    </cfRule>
    <cfRule type="expression" dxfId="96" priority="34">
      <formula>J4&lt;&gt;""</formula>
    </cfRule>
  </conditionalFormatting>
  <conditionalFormatting sqref="L54:M59">
    <cfRule type="expression" dxfId="95" priority="32">
      <formula>$N$48="No"</formula>
    </cfRule>
  </conditionalFormatting>
  <conditionalFormatting sqref="L66:M77">
    <cfRule type="expression" dxfId="94" priority="31">
      <formula>$N$60="No"</formula>
    </cfRule>
  </conditionalFormatting>
  <conditionalFormatting sqref="L72:M77">
    <cfRule type="expression" dxfId="93" priority="30">
      <formula>$N$68="No"</formula>
    </cfRule>
  </conditionalFormatting>
  <conditionalFormatting sqref="L84:M87">
    <cfRule type="expression" dxfId="92" priority="29">
      <formula>$N$76="No"</formula>
    </cfRule>
  </conditionalFormatting>
  <conditionalFormatting sqref="L92:M93">
    <cfRule type="expression" dxfId="91" priority="28">
      <formula>$N$88="No"</formula>
    </cfRule>
  </conditionalFormatting>
  <conditionalFormatting sqref="N84">
    <cfRule type="expression" dxfId="90" priority="27" stopIfTrue="1">
      <formula>$N$82="No"</formula>
    </cfRule>
  </conditionalFormatting>
  <conditionalFormatting sqref="N92">
    <cfRule type="expression" dxfId="89" priority="26" stopIfTrue="1">
      <formula>$N$90="No"</formula>
    </cfRule>
  </conditionalFormatting>
  <conditionalFormatting sqref="N54:N59">
    <cfRule type="expression" dxfId="88" priority="23">
      <formula>$N$50="No"</formula>
    </cfRule>
  </conditionalFormatting>
  <conditionalFormatting sqref="N66:N77">
    <cfRule type="expression" dxfId="87" priority="22">
      <formula>$N$62="No"</formula>
    </cfRule>
  </conditionalFormatting>
  <conditionalFormatting sqref="N72:N77">
    <cfRule type="expression" dxfId="86" priority="21">
      <formula>$N$70="No"</formula>
    </cfRule>
  </conditionalFormatting>
  <conditionalFormatting sqref="N84:N87">
    <cfRule type="expression" dxfId="85" priority="20">
      <formula>$N$82="No"</formula>
    </cfRule>
  </conditionalFormatting>
  <conditionalFormatting sqref="N92:N93">
    <cfRule type="expression" dxfId="84" priority="19">
      <formula>$N$90="No"</formula>
    </cfRule>
  </conditionalFormatting>
  <conditionalFormatting sqref="O54:O59">
    <cfRule type="expression" dxfId="83" priority="18">
      <formula>$N$50="No"</formula>
    </cfRule>
  </conditionalFormatting>
  <conditionalFormatting sqref="O66:O77">
    <cfRule type="expression" dxfId="82" priority="17">
      <formula>$N$62="No"</formula>
    </cfRule>
  </conditionalFormatting>
  <conditionalFormatting sqref="O72:O77">
    <cfRule type="expression" dxfId="81" priority="16">
      <formula>$N$70="No"</formula>
    </cfRule>
  </conditionalFormatting>
  <conditionalFormatting sqref="O84:O87">
    <cfRule type="expression" dxfId="80" priority="15">
      <formula>$N$82="No"</formula>
    </cfRule>
  </conditionalFormatting>
  <conditionalFormatting sqref="O92:O93">
    <cfRule type="expression" dxfId="79" priority="14">
      <formula>$N$90="No"</formula>
    </cfRule>
  </conditionalFormatting>
  <conditionalFormatting sqref="J9">
    <cfRule type="expression" dxfId="78" priority="271">
      <formula>J9=""</formula>
    </cfRule>
    <cfRule type="expression" dxfId="77" priority="272">
      <formula>J10&lt;&gt;""</formula>
    </cfRule>
  </conditionalFormatting>
  <conditionalFormatting sqref="J10">
    <cfRule type="expression" dxfId="76" priority="275">
      <formula>J10=""</formula>
    </cfRule>
    <cfRule type="expression" dxfId="75" priority="276">
      <formula>J5&lt;&gt;""</formula>
    </cfRule>
  </conditionalFormatting>
  <conditionalFormatting sqref="J8">
    <cfRule type="expression" dxfId="74" priority="277">
      <formula>J8=""</formula>
    </cfRule>
    <cfRule type="expression" dxfId="73" priority="278">
      <formula>J7&lt;&gt;""</formula>
    </cfRule>
  </conditionalFormatting>
  <conditionalFormatting sqref="J12">
    <cfRule type="expression" dxfId="72" priority="12">
      <formula>J12=""</formula>
    </cfRule>
    <cfRule type="expression" dxfId="71" priority="13">
      <formula>J8&lt;&gt;""</formula>
    </cfRule>
  </conditionalFormatting>
  <conditionalFormatting sqref="P83">
    <cfRule type="expression" dxfId="70" priority="312">
      <formula>P83=""</formula>
    </cfRule>
    <cfRule type="expression" dxfId="69" priority="313">
      <formula>P77&lt;&gt;""</formula>
    </cfRule>
  </conditionalFormatting>
  <conditionalFormatting sqref="P79">
    <cfRule type="expression" dxfId="68" priority="10">
      <formula>P79=""</formula>
    </cfRule>
    <cfRule type="expression" dxfId="67" priority="11">
      <formula>P73&lt;&gt;""</formula>
    </cfRule>
  </conditionalFormatting>
  <conditionalFormatting sqref="P81">
    <cfRule type="expression" dxfId="66" priority="8">
      <formula>P81=""</formula>
    </cfRule>
    <cfRule type="expression" dxfId="65" priority="9">
      <formula>P79&lt;&gt;""</formula>
    </cfRule>
  </conditionalFormatting>
  <conditionalFormatting sqref="G80:R81">
    <cfRule type="expression" dxfId="64" priority="6">
      <formula>$N$78="No"</formula>
    </cfRule>
  </conditionalFormatting>
  <conditionalFormatting sqref="L80:M81">
    <cfRule type="expression" dxfId="63" priority="5">
      <formula>$N$60="No"</formula>
    </cfRule>
  </conditionalFormatting>
  <conditionalFormatting sqref="P89">
    <cfRule type="expression" dxfId="62" priority="314">
      <formula>P89=""</formula>
    </cfRule>
    <cfRule type="expression" dxfId="61" priority="315">
      <formula>#REF!&lt;&gt;""</formula>
    </cfRule>
  </conditionalFormatting>
  <conditionalFormatting sqref="N84">
    <cfRule type="expression" dxfId="60" priority="317" stopIfTrue="1">
      <formula>AND($N$84="Not applicable",#REF!="Not applicable")</formula>
    </cfRule>
  </conditionalFormatting>
  <conditionalFormatting sqref="J13">
    <cfRule type="expression" dxfId="59" priority="1">
      <formula>J13=""</formula>
    </cfRule>
    <cfRule type="expression" dxfId="58" priority="2">
      <formula>J9&lt;&gt;""</formula>
    </cfRule>
  </conditionalFormatting>
  <dataValidations count="3">
    <dataValidation type="list" allowBlank="1" showInputMessage="1" showErrorMessage="1" sqref="N28 N114 N112 N110 N108 N106 N104 N102 N98:N100 N96 N94 N92 N74 N72 N66 N56 N54 N44 N42 N40 N38 N32 N26 N24 N22 N34 N76 N60 N68 N80 N84:N88">
      <formula1>$J$16:$J$18</formula1>
    </dataValidation>
    <dataValidation type="list" allowBlank="1" showInputMessage="1" showErrorMessage="1" sqref="N46:N49 N30 N36">
      <formula1>$J$16:$J$19</formula1>
    </dataValidation>
    <dataValidation type="list" allowBlank="1" showInputMessage="1" showErrorMessage="1" sqref="N62 N50 N90 N70 N82 N78">
      <formula1>"Yes,No"</formula1>
    </dataValidation>
  </dataValidations>
  <printOptions horizontalCentered="1"/>
  <pageMargins left="0.23622047244094491" right="0.23622047244094491" top="0.74803149606299213" bottom="0.74803149606299213" header="0.31496062992125984" footer="0.31496062992125984"/>
  <pageSetup paperSize="9" scale="52" fitToHeight="0" orientation="portrait" r:id="rId1"/>
  <headerFooter>
    <oddFooter>&amp;CP.&amp;P/&amp;N</oddFooter>
  </headerFooter>
  <rowBreaks count="1" manualBreakCount="1">
    <brk id="59" max="1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119"/>
  <sheetViews>
    <sheetView showGridLines="0" view="pageBreakPreview" zoomScale="70" zoomScaleNormal="85" zoomScaleSheetLayoutView="70" workbookViewId="0">
      <selection activeCell="P60" sqref="P60:R60"/>
    </sheetView>
  </sheetViews>
  <sheetFormatPr defaultRowHeight="14.25" x14ac:dyDescent="0.15"/>
  <cols>
    <col min="1" max="1" width="2.625" style="54" customWidth="1"/>
    <col min="2" max="2" width="2.625" style="54" hidden="1" customWidth="1"/>
    <col min="3" max="3" width="5" style="54" customWidth="1"/>
    <col min="4" max="4" width="4.625" style="54" customWidth="1"/>
    <col min="5" max="5" width="15.625" style="54" bestFit="1" customWidth="1"/>
    <col min="6" max="7" width="3.5" style="54" customWidth="1"/>
    <col min="8" max="8" width="3.625" style="54" bestFit="1" customWidth="1"/>
    <col min="9" max="9" width="32.125" style="54" customWidth="1"/>
    <col min="10" max="10" width="19" style="54" customWidth="1"/>
    <col min="11" max="11" width="37.75" style="54" customWidth="1"/>
    <col min="12" max="12" width="4.625" style="53" hidden="1" customWidth="1"/>
    <col min="13" max="13" width="4.875" style="53" hidden="1" customWidth="1"/>
    <col min="14" max="14" width="11.25" style="54" customWidth="1"/>
    <col min="15" max="15" width="6.75" style="54" customWidth="1"/>
    <col min="16" max="17" width="6.125" style="54" customWidth="1"/>
    <col min="18" max="18" width="27.5" style="54" customWidth="1"/>
    <col min="19" max="19" width="2.625" style="54" customWidth="1"/>
    <col min="20" max="16384" width="9" style="54"/>
  </cols>
  <sheetData>
    <row r="1" spans="3:18" ht="17.25" customHeight="1" x14ac:dyDescent="0.15">
      <c r="R1" s="113" t="s">
        <v>259</v>
      </c>
    </row>
    <row r="2" spans="3:18" ht="27.75" x14ac:dyDescent="0.15">
      <c r="C2" s="555" t="s">
        <v>255</v>
      </c>
      <c r="D2" s="555"/>
      <c r="E2" s="555"/>
      <c r="F2" s="555"/>
      <c r="G2" s="555"/>
      <c r="H2" s="555"/>
      <c r="I2" s="555"/>
      <c r="J2" s="555"/>
      <c r="K2" s="555"/>
      <c r="L2" s="555"/>
      <c r="M2" s="555"/>
      <c r="N2" s="555"/>
      <c r="O2" s="555"/>
      <c r="P2" s="555"/>
      <c r="Q2" s="555"/>
      <c r="R2" s="555"/>
    </row>
    <row r="4" spans="3:18" ht="65.25" customHeight="1" x14ac:dyDescent="0.15">
      <c r="C4" s="556" t="s">
        <v>325</v>
      </c>
      <c r="D4" s="556"/>
      <c r="E4" s="556"/>
      <c r="F4" s="556"/>
      <c r="G4" s="556"/>
      <c r="H4" s="556"/>
      <c r="I4" s="556"/>
      <c r="J4" s="556"/>
      <c r="K4" s="556"/>
      <c r="L4" s="556"/>
      <c r="M4" s="556"/>
      <c r="N4" s="556"/>
      <c r="O4" s="556"/>
      <c r="P4" s="556"/>
      <c r="Q4" s="556"/>
      <c r="R4" s="556"/>
    </row>
    <row r="5" spans="3:18" ht="18" x14ac:dyDescent="0.15">
      <c r="C5" s="114" t="s">
        <v>131</v>
      </c>
    </row>
    <row r="6" spans="3:18" ht="23.25" customHeight="1" x14ac:dyDescent="0.15">
      <c r="C6" s="574" t="s">
        <v>329</v>
      </c>
      <c r="D6" s="574"/>
      <c r="E6" s="574"/>
      <c r="F6" s="574"/>
      <c r="G6" s="574"/>
      <c r="H6" s="574"/>
      <c r="I6" s="574"/>
      <c r="J6" s="574"/>
      <c r="K6" s="574"/>
      <c r="L6" s="574"/>
      <c r="M6" s="574"/>
      <c r="N6" s="574"/>
      <c r="O6" s="574"/>
      <c r="P6" s="574"/>
      <c r="Q6" s="574"/>
      <c r="R6" s="574"/>
    </row>
    <row r="7" spans="3:18" ht="20.100000000000001" customHeight="1" x14ac:dyDescent="0.15">
      <c r="I7" s="115" t="s">
        <v>132</v>
      </c>
      <c r="J7" s="557">
        <v>43941</v>
      </c>
      <c r="K7" s="557"/>
      <c r="L7" s="557"/>
      <c r="M7" s="557"/>
      <c r="N7" s="557"/>
      <c r="O7" s="557"/>
      <c r="P7" s="557"/>
      <c r="Q7" s="557"/>
      <c r="R7" s="557"/>
    </row>
    <row r="8" spans="3:18" ht="30" x14ac:dyDescent="0.15">
      <c r="I8" s="116" t="s">
        <v>133</v>
      </c>
      <c r="J8" s="558" t="s">
        <v>401</v>
      </c>
      <c r="K8" s="558"/>
      <c r="L8" s="558"/>
      <c r="M8" s="558"/>
      <c r="N8" s="558"/>
      <c r="O8" s="558"/>
      <c r="P8" s="558"/>
      <c r="Q8" s="558"/>
      <c r="R8" s="558"/>
    </row>
    <row r="9" spans="3:18" ht="20.100000000000001" customHeight="1" x14ac:dyDescent="0.15">
      <c r="I9" s="115" t="s">
        <v>296</v>
      </c>
      <c r="J9" s="558" t="s">
        <v>369</v>
      </c>
      <c r="K9" s="558"/>
      <c r="L9" s="558"/>
      <c r="M9" s="558"/>
      <c r="N9" s="558"/>
      <c r="O9" s="558"/>
      <c r="P9" s="558"/>
      <c r="Q9" s="558"/>
      <c r="R9" s="558"/>
    </row>
    <row r="10" spans="3:18" ht="20.100000000000001" customHeight="1" x14ac:dyDescent="0.15">
      <c r="I10" s="115" t="s">
        <v>294</v>
      </c>
      <c r="J10" s="558" t="s">
        <v>370</v>
      </c>
      <c r="K10" s="558"/>
      <c r="L10" s="558"/>
      <c r="M10" s="558"/>
      <c r="N10" s="558"/>
      <c r="O10" s="558"/>
      <c r="P10" s="558"/>
      <c r="Q10" s="558"/>
      <c r="R10" s="558"/>
    </row>
    <row r="11" spans="3:18" ht="20.100000000000001" customHeight="1" x14ac:dyDescent="0.15">
      <c r="I11" s="117" t="s">
        <v>295</v>
      </c>
      <c r="J11" s="558" t="s">
        <v>371</v>
      </c>
      <c r="K11" s="558"/>
      <c r="L11" s="558"/>
      <c r="M11" s="558"/>
      <c r="N11" s="558"/>
      <c r="O11" s="558"/>
      <c r="P11" s="558"/>
      <c r="Q11" s="558"/>
      <c r="R11" s="558"/>
    </row>
    <row r="12" spans="3:18" ht="30" x14ac:dyDescent="0.15">
      <c r="E12" s="56"/>
      <c r="F12" s="56"/>
      <c r="G12" s="56"/>
      <c r="H12" s="56"/>
      <c r="I12" s="116" t="s">
        <v>134</v>
      </c>
      <c r="J12" s="558" t="s">
        <v>372</v>
      </c>
      <c r="K12" s="558"/>
      <c r="L12" s="558"/>
      <c r="M12" s="558"/>
      <c r="N12" s="558"/>
      <c r="O12" s="558"/>
      <c r="P12" s="558"/>
      <c r="Q12" s="558"/>
      <c r="R12" s="558"/>
    </row>
    <row r="13" spans="3:18" ht="20.100000000000001" customHeight="1" x14ac:dyDescent="0.15">
      <c r="E13" s="56"/>
      <c r="F13" s="56"/>
      <c r="G13" s="56"/>
      <c r="H13" s="56"/>
      <c r="I13" s="116" t="s">
        <v>279</v>
      </c>
      <c r="J13" s="595" t="s">
        <v>373</v>
      </c>
      <c r="K13" s="558"/>
      <c r="L13" s="558"/>
      <c r="M13" s="558"/>
      <c r="N13" s="558"/>
      <c r="O13" s="558"/>
      <c r="P13" s="558"/>
      <c r="Q13" s="558"/>
      <c r="R13" s="558"/>
    </row>
    <row r="14" spans="3:18" x14ac:dyDescent="0.15">
      <c r="L14" s="54"/>
      <c r="M14" s="54"/>
      <c r="N14" s="57"/>
      <c r="O14" s="57"/>
      <c r="P14" s="58"/>
    </row>
    <row r="15" spans="3:18" ht="33" customHeight="1" x14ac:dyDescent="0.15">
      <c r="C15" s="566" t="s">
        <v>135</v>
      </c>
      <c r="D15" s="566"/>
      <c r="E15" s="566"/>
      <c r="F15" s="566"/>
      <c r="G15" s="566"/>
      <c r="H15" s="566"/>
      <c r="I15" s="567"/>
      <c r="J15" s="133" t="s">
        <v>136</v>
      </c>
      <c r="K15" s="559" t="s">
        <v>137</v>
      </c>
      <c r="L15" s="560"/>
      <c r="M15" s="560"/>
      <c r="N15" s="560"/>
      <c r="O15" s="560"/>
      <c r="P15" s="560"/>
      <c r="Q15" s="560"/>
      <c r="R15" s="561"/>
    </row>
    <row r="16" spans="3:18" ht="18" customHeight="1" x14ac:dyDescent="0.15">
      <c r="C16" s="55" t="s">
        <v>320</v>
      </c>
      <c r="J16" s="59" t="s">
        <v>138</v>
      </c>
      <c r="K16" s="568" t="s">
        <v>139</v>
      </c>
      <c r="L16" s="569"/>
      <c r="M16" s="569"/>
      <c r="N16" s="569"/>
      <c r="O16" s="569"/>
      <c r="P16" s="569"/>
      <c r="Q16" s="569"/>
      <c r="R16" s="570"/>
    </row>
    <row r="17" spans="3:18" ht="18" customHeight="1" x14ac:dyDescent="0.15">
      <c r="C17" s="54" t="s">
        <v>299</v>
      </c>
      <c r="J17" s="59" t="s">
        <v>140</v>
      </c>
      <c r="K17" s="568" t="s">
        <v>141</v>
      </c>
      <c r="L17" s="569"/>
      <c r="M17" s="569"/>
      <c r="N17" s="569"/>
      <c r="O17" s="569"/>
      <c r="P17" s="569"/>
      <c r="Q17" s="569"/>
      <c r="R17" s="570"/>
    </row>
    <row r="18" spans="3:18" ht="18" customHeight="1" x14ac:dyDescent="0.15">
      <c r="C18" s="571" t="s">
        <v>321</v>
      </c>
      <c r="D18" s="572"/>
      <c r="E18" s="572"/>
      <c r="F18" s="572"/>
      <c r="G18" s="572"/>
      <c r="H18" s="572"/>
      <c r="I18" s="573"/>
      <c r="J18" s="59" t="s">
        <v>142</v>
      </c>
      <c r="K18" s="568" t="s">
        <v>143</v>
      </c>
      <c r="L18" s="569"/>
      <c r="M18" s="569"/>
      <c r="N18" s="569"/>
      <c r="O18" s="569"/>
      <c r="P18" s="569"/>
      <c r="Q18" s="569"/>
      <c r="R18" s="570"/>
    </row>
    <row r="19" spans="3:18" ht="18" customHeight="1" x14ac:dyDescent="0.15">
      <c r="D19" s="49"/>
      <c r="E19" s="118" t="s">
        <v>280</v>
      </c>
      <c r="F19" s="105"/>
      <c r="G19" s="60"/>
      <c r="H19" s="61"/>
      <c r="J19" s="59" t="s">
        <v>144</v>
      </c>
      <c r="K19" s="568" t="s">
        <v>145</v>
      </c>
      <c r="L19" s="569"/>
      <c r="M19" s="569"/>
      <c r="N19" s="569"/>
      <c r="O19" s="569"/>
      <c r="P19" s="569"/>
      <c r="Q19" s="569"/>
      <c r="R19" s="570"/>
    </row>
    <row r="20" spans="3:18" ht="15" thickBot="1" x14ac:dyDescent="0.2">
      <c r="N20" s="57"/>
      <c r="O20" s="57"/>
      <c r="P20" s="58"/>
    </row>
    <row r="21" spans="3:18" ht="28.5" x14ac:dyDescent="0.15">
      <c r="C21" s="559" t="s">
        <v>146</v>
      </c>
      <c r="D21" s="560"/>
      <c r="E21" s="561"/>
      <c r="F21" s="562" t="s">
        <v>147</v>
      </c>
      <c r="G21" s="563"/>
      <c r="H21" s="564"/>
      <c r="I21" s="559" t="s">
        <v>148</v>
      </c>
      <c r="J21" s="560"/>
      <c r="K21" s="561"/>
      <c r="L21" s="33"/>
      <c r="M21" s="33" t="s">
        <v>13</v>
      </c>
      <c r="N21" s="50" t="s">
        <v>149</v>
      </c>
      <c r="O21" s="51" t="s">
        <v>150</v>
      </c>
      <c r="P21" s="594" t="s">
        <v>151</v>
      </c>
      <c r="Q21" s="594"/>
      <c r="R21" s="594"/>
    </row>
    <row r="22" spans="3:18" ht="20.25" customHeight="1" x14ac:dyDescent="0.15">
      <c r="C22" s="497" t="s">
        <v>96</v>
      </c>
      <c r="D22" s="506" t="s">
        <v>152</v>
      </c>
      <c r="E22" s="507"/>
      <c r="F22" s="481">
        <v>1</v>
      </c>
      <c r="G22" s="482"/>
      <c r="H22" s="483"/>
      <c r="I22" s="487" t="s">
        <v>153</v>
      </c>
      <c r="J22" s="488"/>
      <c r="K22" s="489"/>
      <c r="L22" s="62"/>
      <c r="M22" s="493">
        <v>2</v>
      </c>
      <c r="N22" s="575" t="s">
        <v>374</v>
      </c>
      <c r="O22" s="475">
        <f>IF(N22="","",IF(OR(N22="Conforming",N22="Not applicable"),M22,IF(N22="Partial conforming",M22/2,0)))</f>
        <v>2</v>
      </c>
      <c r="P22" s="585" t="s">
        <v>154</v>
      </c>
      <c r="Q22" s="585"/>
      <c r="R22" s="585"/>
    </row>
    <row r="23" spans="3:18" ht="30.75" customHeight="1" x14ac:dyDescent="0.15">
      <c r="C23" s="498"/>
      <c r="D23" s="508"/>
      <c r="E23" s="509"/>
      <c r="F23" s="484"/>
      <c r="G23" s="485"/>
      <c r="H23" s="486"/>
      <c r="I23" s="490"/>
      <c r="J23" s="491"/>
      <c r="K23" s="492"/>
      <c r="L23" s="63"/>
      <c r="M23" s="494"/>
      <c r="N23" s="581"/>
      <c r="O23" s="476"/>
      <c r="P23" s="247" t="s">
        <v>402</v>
      </c>
      <c r="Q23" s="247"/>
      <c r="R23" s="247"/>
    </row>
    <row r="24" spans="3:18" ht="21" customHeight="1" x14ac:dyDescent="0.15">
      <c r="C24" s="497" t="s">
        <v>281</v>
      </c>
      <c r="D24" s="499" t="s">
        <v>155</v>
      </c>
      <c r="E24" s="500"/>
      <c r="F24" s="481">
        <v>2</v>
      </c>
      <c r="G24" s="482"/>
      <c r="H24" s="483"/>
      <c r="I24" s="487" t="s">
        <v>156</v>
      </c>
      <c r="J24" s="488"/>
      <c r="K24" s="489"/>
      <c r="L24" s="62"/>
      <c r="M24" s="493">
        <v>2</v>
      </c>
      <c r="N24" s="575" t="s">
        <v>374</v>
      </c>
      <c r="O24" s="475">
        <f>IF(N24="","",IF(OR(N24="Conforming",N24="Not applicable"),M24,IF(N24="Partial conforming",M24/2,0)))</f>
        <v>2</v>
      </c>
      <c r="P24" s="585" t="s">
        <v>322</v>
      </c>
      <c r="Q24" s="585"/>
      <c r="R24" s="585"/>
    </row>
    <row r="25" spans="3:18" ht="45.75" customHeight="1" x14ac:dyDescent="0.15">
      <c r="C25" s="498"/>
      <c r="D25" s="501"/>
      <c r="E25" s="502"/>
      <c r="F25" s="484"/>
      <c r="G25" s="485"/>
      <c r="H25" s="486"/>
      <c r="I25" s="490"/>
      <c r="J25" s="491"/>
      <c r="K25" s="492"/>
      <c r="L25" s="63"/>
      <c r="M25" s="494"/>
      <c r="N25" s="581"/>
      <c r="O25" s="476"/>
      <c r="P25" s="247" t="s">
        <v>403</v>
      </c>
      <c r="Q25" s="247"/>
      <c r="R25" s="247"/>
    </row>
    <row r="26" spans="3:18" ht="22.5" customHeight="1" x14ac:dyDescent="0.15">
      <c r="C26" s="497" t="s">
        <v>160</v>
      </c>
      <c r="D26" s="499" t="s">
        <v>157</v>
      </c>
      <c r="E26" s="500"/>
      <c r="F26" s="481">
        <v>3</v>
      </c>
      <c r="G26" s="482"/>
      <c r="H26" s="483"/>
      <c r="I26" s="487" t="s">
        <v>158</v>
      </c>
      <c r="J26" s="488"/>
      <c r="K26" s="489"/>
      <c r="L26" s="62"/>
      <c r="M26" s="493">
        <v>2</v>
      </c>
      <c r="N26" s="575" t="s">
        <v>374</v>
      </c>
      <c r="O26" s="475">
        <f>IF(N26="","",IF(OR(N26="Conforming",N26="Not applicable"),M26,IF(N26="Partial conforming",M26/2,0)))</f>
        <v>2</v>
      </c>
      <c r="P26" s="578" t="s">
        <v>159</v>
      </c>
      <c r="Q26" s="579"/>
      <c r="R26" s="580"/>
    </row>
    <row r="27" spans="3:18" ht="30.75" customHeight="1" x14ac:dyDescent="0.15">
      <c r="C27" s="498"/>
      <c r="D27" s="501"/>
      <c r="E27" s="502"/>
      <c r="F27" s="484"/>
      <c r="G27" s="485"/>
      <c r="H27" s="486"/>
      <c r="I27" s="490"/>
      <c r="J27" s="491"/>
      <c r="K27" s="492"/>
      <c r="L27" s="63"/>
      <c r="M27" s="494"/>
      <c r="N27" s="581"/>
      <c r="O27" s="476"/>
      <c r="P27" s="247" t="s">
        <v>404</v>
      </c>
      <c r="Q27" s="247"/>
      <c r="R27" s="247"/>
    </row>
    <row r="28" spans="3:18" ht="21" customHeight="1" x14ac:dyDescent="0.15">
      <c r="C28" s="497" t="s">
        <v>267</v>
      </c>
      <c r="D28" s="552" t="s">
        <v>161</v>
      </c>
      <c r="E28" s="544" t="s">
        <v>162</v>
      </c>
      <c r="F28" s="481">
        <v>4</v>
      </c>
      <c r="G28" s="482"/>
      <c r="H28" s="483"/>
      <c r="I28" s="487" t="s">
        <v>163</v>
      </c>
      <c r="J28" s="488"/>
      <c r="K28" s="489"/>
      <c r="L28" s="62"/>
      <c r="M28" s="493">
        <v>2</v>
      </c>
      <c r="N28" s="575" t="s">
        <v>374</v>
      </c>
      <c r="O28" s="475">
        <f>IF(N28="","",IF(OR(N28="Conforming",N28="Not applicable"),M28,IF(N28="Partial conforming",M28/2,0)))</f>
        <v>2</v>
      </c>
      <c r="P28" s="585" t="s">
        <v>164</v>
      </c>
      <c r="Q28" s="585"/>
      <c r="R28" s="585"/>
    </row>
    <row r="29" spans="3:18" ht="47.25" customHeight="1" x14ac:dyDescent="0.15">
      <c r="C29" s="503"/>
      <c r="D29" s="553"/>
      <c r="E29" s="551"/>
      <c r="F29" s="484"/>
      <c r="G29" s="485"/>
      <c r="H29" s="486"/>
      <c r="I29" s="490"/>
      <c r="J29" s="491"/>
      <c r="K29" s="492"/>
      <c r="L29" s="63"/>
      <c r="M29" s="494"/>
      <c r="N29" s="581"/>
      <c r="O29" s="476"/>
      <c r="P29" s="247" t="s">
        <v>405</v>
      </c>
      <c r="Q29" s="247"/>
      <c r="R29" s="247"/>
    </row>
    <row r="30" spans="3:18" ht="21" customHeight="1" x14ac:dyDescent="0.15">
      <c r="C30" s="129"/>
      <c r="D30" s="553"/>
      <c r="E30" s="544" t="s">
        <v>165</v>
      </c>
      <c r="F30" s="481">
        <v>5</v>
      </c>
      <c r="G30" s="482"/>
      <c r="H30" s="483"/>
      <c r="I30" s="487" t="s">
        <v>166</v>
      </c>
      <c r="J30" s="488"/>
      <c r="K30" s="489"/>
      <c r="L30" s="62"/>
      <c r="M30" s="493">
        <v>2</v>
      </c>
      <c r="N30" s="575" t="s">
        <v>374</v>
      </c>
      <c r="O30" s="475">
        <f>IF(N30="","",IF(OR(N30="Conforming",N30="Not applicable"),M30,IF(N30="Partial conforming",M30/2,0)))</f>
        <v>2</v>
      </c>
      <c r="P30" s="585" t="s">
        <v>164</v>
      </c>
      <c r="Q30" s="585"/>
      <c r="R30" s="585"/>
    </row>
    <row r="31" spans="3:18" ht="61.5" customHeight="1" x14ac:dyDescent="0.15">
      <c r="C31" s="129"/>
      <c r="D31" s="553"/>
      <c r="E31" s="551"/>
      <c r="F31" s="484"/>
      <c r="G31" s="485"/>
      <c r="H31" s="486"/>
      <c r="I31" s="490"/>
      <c r="J31" s="491"/>
      <c r="K31" s="492"/>
      <c r="L31" s="63"/>
      <c r="M31" s="494"/>
      <c r="N31" s="581"/>
      <c r="O31" s="476"/>
      <c r="P31" s="247" t="s">
        <v>406</v>
      </c>
      <c r="Q31" s="247"/>
      <c r="R31" s="247"/>
    </row>
    <row r="32" spans="3:18" ht="20.25" customHeight="1" x14ac:dyDescent="0.15">
      <c r="C32" s="129"/>
      <c r="D32" s="553"/>
      <c r="E32" s="544" t="s">
        <v>167</v>
      </c>
      <c r="F32" s="481">
        <v>6</v>
      </c>
      <c r="G32" s="482"/>
      <c r="H32" s="483"/>
      <c r="I32" s="487" t="s">
        <v>168</v>
      </c>
      <c r="J32" s="488"/>
      <c r="K32" s="489"/>
      <c r="L32" s="62"/>
      <c r="M32" s="493">
        <v>2</v>
      </c>
      <c r="N32" s="575" t="s">
        <v>374</v>
      </c>
      <c r="O32" s="475">
        <f>IF(N32="","",IF(OR(N32="Conforming",N32="Not applicable"),M32,IF(N32="Partial conforming",M32/2,0)))</f>
        <v>2</v>
      </c>
      <c r="P32" s="585" t="s">
        <v>164</v>
      </c>
      <c r="Q32" s="585"/>
      <c r="R32" s="585"/>
    </row>
    <row r="33" spans="3:18" ht="60" customHeight="1" x14ac:dyDescent="0.15">
      <c r="C33" s="126"/>
      <c r="D33" s="554"/>
      <c r="E33" s="551"/>
      <c r="F33" s="484"/>
      <c r="G33" s="485"/>
      <c r="H33" s="486"/>
      <c r="I33" s="490"/>
      <c r="J33" s="491"/>
      <c r="K33" s="492"/>
      <c r="L33" s="63"/>
      <c r="M33" s="494"/>
      <c r="N33" s="581"/>
      <c r="O33" s="476"/>
      <c r="P33" s="247" t="s">
        <v>407</v>
      </c>
      <c r="Q33" s="247"/>
      <c r="R33" s="247"/>
    </row>
    <row r="34" spans="3:18" ht="22.5" customHeight="1" x14ac:dyDescent="0.15">
      <c r="C34" s="497" t="s">
        <v>97</v>
      </c>
      <c r="D34" s="542" t="s">
        <v>169</v>
      </c>
      <c r="E34" s="544" t="s">
        <v>170</v>
      </c>
      <c r="F34" s="481">
        <v>7</v>
      </c>
      <c r="G34" s="482"/>
      <c r="H34" s="483"/>
      <c r="I34" s="487" t="s">
        <v>171</v>
      </c>
      <c r="J34" s="488"/>
      <c r="K34" s="489"/>
      <c r="L34" s="62"/>
      <c r="M34" s="493">
        <v>2</v>
      </c>
      <c r="N34" s="575" t="s">
        <v>374</v>
      </c>
      <c r="O34" s="475">
        <f>IF(N34="","",IF(OR(N34="Conforming",N34="Not applicable"),M34,IF(N34="Partial conforming",M34/2,0)))</f>
        <v>2</v>
      </c>
      <c r="P34" s="585" t="s">
        <v>172</v>
      </c>
      <c r="Q34" s="585"/>
      <c r="R34" s="585"/>
    </row>
    <row r="35" spans="3:18" ht="35.1" customHeight="1" x14ac:dyDescent="0.15">
      <c r="C35" s="503"/>
      <c r="D35" s="543"/>
      <c r="E35" s="545"/>
      <c r="F35" s="484"/>
      <c r="G35" s="485"/>
      <c r="H35" s="486"/>
      <c r="I35" s="490"/>
      <c r="J35" s="491"/>
      <c r="K35" s="492"/>
      <c r="L35" s="63"/>
      <c r="M35" s="494"/>
      <c r="N35" s="581"/>
      <c r="O35" s="476"/>
      <c r="P35" s="247" t="s">
        <v>376</v>
      </c>
      <c r="Q35" s="247"/>
      <c r="R35" s="247"/>
    </row>
    <row r="36" spans="3:18" ht="34.5" customHeight="1" x14ac:dyDescent="0.15">
      <c r="C36" s="129"/>
      <c r="D36" s="543"/>
      <c r="E36" s="66"/>
      <c r="F36" s="481">
        <v>8</v>
      </c>
      <c r="G36" s="482"/>
      <c r="H36" s="483"/>
      <c r="I36" s="487" t="s">
        <v>173</v>
      </c>
      <c r="J36" s="488"/>
      <c r="K36" s="489"/>
      <c r="L36" s="62"/>
      <c r="M36" s="493">
        <v>2</v>
      </c>
      <c r="N36" s="575" t="s">
        <v>374</v>
      </c>
      <c r="O36" s="475">
        <f>IF(N36="","",IF(OR(N36="Conforming",N36="Not applicable"),M36,IF(N36="Partial conforming",M36/2,0)))</f>
        <v>2</v>
      </c>
      <c r="P36" s="593" t="s">
        <v>174</v>
      </c>
      <c r="Q36" s="593"/>
      <c r="R36" s="593"/>
    </row>
    <row r="37" spans="3:18" ht="32.25" customHeight="1" x14ac:dyDescent="0.15">
      <c r="C37" s="129"/>
      <c r="D37" s="543"/>
      <c r="E37" s="67"/>
      <c r="F37" s="484"/>
      <c r="G37" s="485"/>
      <c r="H37" s="486"/>
      <c r="I37" s="490"/>
      <c r="J37" s="491"/>
      <c r="K37" s="492"/>
      <c r="L37" s="63"/>
      <c r="M37" s="494"/>
      <c r="N37" s="581"/>
      <c r="O37" s="476"/>
      <c r="P37" s="247" t="s">
        <v>408</v>
      </c>
      <c r="Q37" s="247"/>
      <c r="R37" s="247"/>
    </row>
    <row r="38" spans="3:18" ht="21" customHeight="1" x14ac:dyDescent="0.15">
      <c r="C38" s="129"/>
      <c r="D38" s="543"/>
      <c r="E38" s="544" t="s">
        <v>175</v>
      </c>
      <c r="F38" s="481">
        <v>9</v>
      </c>
      <c r="G38" s="482"/>
      <c r="H38" s="483"/>
      <c r="I38" s="487" t="s">
        <v>176</v>
      </c>
      <c r="J38" s="488"/>
      <c r="K38" s="489"/>
      <c r="L38" s="62"/>
      <c r="M38" s="493">
        <v>2</v>
      </c>
      <c r="N38" s="575" t="s">
        <v>374</v>
      </c>
      <c r="O38" s="475">
        <f>IF(N38="","",IF(OR(N38="Conforming",N38="Not applicable"),M38,IF(N38="Partial conforming",M38/2,0)))</f>
        <v>2</v>
      </c>
      <c r="P38" s="578" t="s">
        <v>177</v>
      </c>
      <c r="Q38" s="579"/>
      <c r="R38" s="580"/>
    </row>
    <row r="39" spans="3:18" ht="30.75" customHeight="1" x14ac:dyDescent="0.15">
      <c r="C39" s="129"/>
      <c r="D39" s="543"/>
      <c r="E39" s="545"/>
      <c r="F39" s="484"/>
      <c r="G39" s="485"/>
      <c r="H39" s="486"/>
      <c r="I39" s="490"/>
      <c r="J39" s="491"/>
      <c r="K39" s="492"/>
      <c r="L39" s="63"/>
      <c r="M39" s="494"/>
      <c r="N39" s="581"/>
      <c r="O39" s="476"/>
      <c r="P39" s="247" t="s">
        <v>425</v>
      </c>
      <c r="Q39" s="247"/>
      <c r="R39" s="247"/>
    </row>
    <row r="40" spans="3:18" ht="21" customHeight="1" x14ac:dyDescent="0.15">
      <c r="C40" s="129"/>
      <c r="D40" s="543"/>
      <c r="E40" s="66"/>
      <c r="F40" s="481">
        <v>10</v>
      </c>
      <c r="G40" s="482"/>
      <c r="H40" s="483"/>
      <c r="I40" s="487" t="s">
        <v>178</v>
      </c>
      <c r="J40" s="488"/>
      <c r="K40" s="489"/>
      <c r="L40" s="62"/>
      <c r="M40" s="493">
        <v>2</v>
      </c>
      <c r="N40" s="575" t="s">
        <v>374</v>
      </c>
      <c r="O40" s="475">
        <f>IF(N40="","",IF(OR(N40="Conforming",N40="Not applicable"),M40,IF(N40="Partial conforming",M40/2,0)))</f>
        <v>2</v>
      </c>
      <c r="P40" s="585" t="s">
        <v>179</v>
      </c>
      <c r="Q40" s="585"/>
      <c r="R40" s="585"/>
    </row>
    <row r="41" spans="3:18" ht="30.75" customHeight="1" x14ac:dyDescent="0.15">
      <c r="C41" s="129"/>
      <c r="D41" s="543"/>
      <c r="E41" s="66"/>
      <c r="F41" s="484"/>
      <c r="G41" s="485"/>
      <c r="H41" s="486"/>
      <c r="I41" s="490"/>
      <c r="J41" s="491"/>
      <c r="K41" s="492"/>
      <c r="L41" s="63"/>
      <c r="M41" s="494"/>
      <c r="N41" s="581"/>
      <c r="O41" s="476"/>
      <c r="P41" s="247" t="s">
        <v>409</v>
      </c>
      <c r="Q41" s="247"/>
      <c r="R41" s="247"/>
    </row>
    <row r="42" spans="3:18" ht="21.75" customHeight="1" x14ac:dyDescent="0.15">
      <c r="C42" s="129"/>
      <c r="D42" s="543"/>
      <c r="E42" s="66"/>
      <c r="F42" s="481">
        <v>11</v>
      </c>
      <c r="G42" s="482"/>
      <c r="H42" s="483"/>
      <c r="I42" s="487" t="s">
        <v>323</v>
      </c>
      <c r="J42" s="488"/>
      <c r="K42" s="489"/>
      <c r="L42" s="62"/>
      <c r="M42" s="493">
        <v>2</v>
      </c>
      <c r="N42" s="575" t="s">
        <v>374</v>
      </c>
      <c r="O42" s="475">
        <f>IF(N42="","",IF(OR(N42="Conforming",N42="Not applicable"),M42,IF(N42="Partial conforming",M42/2,0)))</f>
        <v>2</v>
      </c>
      <c r="P42" s="585" t="s">
        <v>324</v>
      </c>
      <c r="Q42" s="585"/>
      <c r="R42" s="585"/>
    </row>
    <row r="43" spans="3:18" ht="46.5" customHeight="1" x14ac:dyDescent="0.15">
      <c r="C43" s="129"/>
      <c r="D43" s="543"/>
      <c r="E43" s="67"/>
      <c r="F43" s="484"/>
      <c r="G43" s="485"/>
      <c r="H43" s="486"/>
      <c r="I43" s="490"/>
      <c r="J43" s="491"/>
      <c r="K43" s="492"/>
      <c r="L43" s="63"/>
      <c r="M43" s="494"/>
      <c r="N43" s="581"/>
      <c r="O43" s="476"/>
      <c r="P43" s="247" t="s">
        <v>411</v>
      </c>
      <c r="Q43" s="247"/>
      <c r="R43" s="247"/>
    </row>
    <row r="44" spans="3:18" ht="24" customHeight="1" x14ac:dyDescent="0.15">
      <c r="C44" s="129"/>
      <c r="D44" s="543"/>
      <c r="E44" s="544" t="s">
        <v>180</v>
      </c>
      <c r="F44" s="481">
        <v>12</v>
      </c>
      <c r="G44" s="482"/>
      <c r="H44" s="483"/>
      <c r="I44" s="487" t="s">
        <v>181</v>
      </c>
      <c r="J44" s="488"/>
      <c r="K44" s="489"/>
      <c r="L44" s="62"/>
      <c r="M44" s="493">
        <v>2</v>
      </c>
      <c r="N44" s="575" t="s">
        <v>374</v>
      </c>
      <c r="O44" s="475">
        <f>IF(N44="","",IF(OR(N44="Conforming",N44="Not applicable"),M44,IF(N44="Partial conforming",M44/2,0)))</f>
        <v>2</v>
      </c>
      <c r="P44" s="585" t="s">
        <v>182</v>
      </c>
      <c r="Q44" s="585"/>
      <c r="R44" s="585"/>
    </row>
    <row r="45" spans="3:18" ht="60" customHeight="1" x14ac:dyDescent="0.15">
      <c r="C45" s="129"/>
      <c r="D45" s="543"/>
      <c r="E45" s="545"/>
      <c r="F45" s="484"/>
      <c r="G45" s="485"/>
      <c r="H45" s="486"/>
      <c r="I45" s="490"/>
      <c r="J45" s="491"/>
      <c r="K45" s="492"/>
      <c r="L45" s="63"/>
      <c r="M45" s="494"/>
      <c r="N45" s="581"/>
      <c r="O45" s="476"/>
      <c r="P45" s="247" t="s">
        <v>410</v>
      </c>
      <c r="Q45" s="247"/>
      <c r="R45" s="247"/>
    </row>
    <row r="46" spans="3:18" ht="20.100000000000001" customHeight="1" x14ac:dyDescent="0.15">
      <c r="C46" s="129"/>
      <c r="D46" s="543"/>
      <c r="E46" s="66"/>
      <c r="F46" s="481">
        <v>13</v>
      </c>
      <c r="G46" s="482"/>
      <c r="H46" s="483"/>
      <c r="I46" s="487" t="s">
        <v>183</v>
      </c>
      <c r="J46" s="488"/>
      <c r="K46" s="489"/>
      <c r="L46" s="62"/>
      <c r="M46" s="493">
        <v>2</v>
      </c>
      <c r="N46" s="575" t="s">
        <v>374</v>
      </c>
      <c r="O46" s="475">
        <f>IF(N46="","",IF(OR(N46="Conforming",N46="Not applicable"),M46,IF(N46="Partial conforming",M46/2,0)))</f>
        <v>2</v>
      </c>
      <c r="P46" s="585" t="s">
        <v>184</v>
      </c>
      <c r="Q46" s="585"/>
      <c r="R46" s="585"/>
    </row>
    <row r="47" spans="3:18" ht="20.100000000000001" customHeight="1" x14ac:dyDescent="0.15">
      <c r="C47" s="129"/>
      <c r="D47" s="543"/>
      <c r="E47" s="66"/>
      <c r="F47" s="521"/>
      <c r="G47" s="522"/>
      <c r="H47" s="523"/>
      <c r="I47" s="533"/>
      <c r="J47" s="534"/>
      <c r="K47" s="535"/>
      <c r="L47" s="68"/>
      <c r="M47" s="536"/>
      <c r="N47" s="588"/>
      <c r="O47" s="538"/>
      <c r="P47" s="247" t="s">
        <v>378</v>
      </c>
      <c r="Q47" s="247"/>
      <c r="R47" s="247"/>
    </row>
    <row r="48" spans="3:18" ht="20.100000000000001" customHeight="1" x14ac:dyDescent="0.15">
      <c r="C48" s="129"/>
      <c r="D48" s="543"/>
      <c r="E48" s="66"/>
      <c r="F48" s="521"/>
      <c r="G48" s="522"/>
      <c r="H48" s="523"/>
      <c r="I48" s="533"/>
      <c r="J48" s="534"/>
      <c r="K48" s="535"/>
      <c r="L48" s="68"/>
      <c r="M48" s="536"/>
      <c r="N48" s="588"/>
      <c r="O48" s="538"/>
      <c r="P48" s="585" t="s">
        <v>185</v>
      </c>
      <c r="Q48" s="585"/>
      <c r="R48" s="585"/>
    </row>
    <row r="49" spans="3:18" ht="33.75" customHeight="1" x14ac:dyDescent="0.15">
      <c r="C49" s="126"/>
      <c r="D49" s="546"/>
      <c r="E49" s="66"/>
      <c r="F49" s="484"/>
      <c r="G49" s="485"/>
      <c r="H49" s="486"/>
      <c r="I49" s="490"/>
      <c r="J49" s="491"/>
      <c r="K49" s="492"/>
      <c r="L49" s="63"/>
      <c r="M49" s="494"/>
      <c r="N49" s="581"/>
      <c r="O49" s="476"/>
      <c r="P49" s="247" t="s">
        <v>412</v>
      </c>
      <c r="Q49" s="247"/>
      <c r="R49" s="247"/>
    </row>
    <row r="50" spans="3:18" ht="30.75" customHeight="1" x14ac:dyDescent="0.15">
      <c r="C50" s="497" t="s">
        <v>98</v>
      </c>
      <c r="D50" s="542" t="s">
        <v>186</v>
      </c>
      <c r="E50" s="544" t="s">
        <v>187</v>
      </c>
      <c r="F50" s="481">
        <v>14</v>
      </c>
      <c r="G50" s="482"/>
      <c r="H50" s="483"/>
      <c r="I50" s="487" t="s">
        <v>188</v>
      </c>
      <c r="J50" s="488"/>
      <c r="K50" s="489"/>
      <c r="L50" s="62"/>
      <c r="M50" s="493" t="s">
        <v>189</v>
      </c>
      <c r="N50" s="586" t="s">
        <v>379</v>
      </c>
      <c r="O50" s="475">
        <f>IF(N50="","",IF(N50="No",SUM(M54:M56),0))</f>
        <v>0</v>
      </c>
      <c r="P50" s="585" t="s">
        <v>190</v>
      </c>
      <c r="Q50" s="585"/>
      <c r="R50" s="585"/>
    </row>
    <row r="51" spans="3:18" ht="30.75" customHeight="1" x14ac:dyDescent="0.15">
      <c r="C51" s="503"/>
      <c r="D51" s="543"/>
      <c r="E51" s="545"/>
      <c r="F51" s="521"/>
      <c r="G51" s="522"/>
      <c r="H51" s="523"/>
      <c r="I51" s="533"/>
      <c r="J51" s="534"/>
      <c r="K51" s="535"/>
      <c r="L51" s="68"/>
      <c r="M51" s="536"/>
      <c r="N51" s="589"/>
      <c r="O51" s="538"/>
      <c r="P51" s="247" t="s">
        <v>380</v>
      </c>
      <c r="Q51" s="247"/>
      <c r="R51" s="247"/>
    </row>
    <row r="52" spans="3:18" ht="22.5" customHeight="1" x14ac:dyDescent="0.15">
      <c r="C52" s="129"/>
      <c r="D52" s="543"/>
      <c r="E52" s="545"/>
      <c r="F52" s="521"/>
      <c r="G52" s="522"/>
      <c r="H52" s="523"/>
      <c r="I52" s="533"/>
      <c r="J52" s="534"/>
      <c r="K52" s="535"/>
      <c r="L52" s="68"/>
      <c r="M52" s="536"/>
      <c r="N52" s="589"/>
      <c r="O52" s="538"/>
      <c r="P52" s="585" t="s">
        <v>191</v>
      </c>
      <c r="Q52" s="585"/>
      <c r="R52" s="585"/>
    </row>
    <row r="53" spans="3:18" ht="30.75" customHeight="1" x14ac:dyDescent="0.15">
      <c r="C53" s="129"/>
      <c r="D53" s="543"/>
      <c r="E53" s="545"/>
      <c r="F53" s="521"/>
      <c r="G53" s="522"/>
      <c r="H53" s="523"/>
      <c r="I53" s="490"/>
      <c r="J53" s="491"/>
      <c r="K53" s="492"/>
      <c r="L53" s="63"/>
      <c r="M53" s="494"/>
      <c r="N53" s="587"/>
      <c r="O53" s="476"/>
      <c r="P53" s="247" t="s">
        <v>381</v>
      </c>
      <c r="Q53" s="247"/>
      <c r="R53" s="247"/>
    </row>
    <row r="54" spans="3:18" ht="30.75" customHeight="1" x14ac:dyDescent="0.15">
      <c r="C54" s="129"/>
      <c r="D54" s="543"/>
      <c r="E54" s="66"/>
      <c r="F54" s="69"/>
      <c r="G54" s="517" t="s">
        <v>35</v>
      </c>
      <c r="H54" s="518"/>
      <c r="I54" s="487" t="s">
        <v>192</v>
      </c>
      <c r="J54" s="488"/>
      <c r="K54" s="489"/>
      <c r="L54" s="62"/>
      <c r="M54" s="493">
        <v>2</v>
      </c>
      <c r="N54" s="575" t="s">
        <v>374</v>
      </c>
      <c r="O54" s="475">
        <f>IF(N54="","",IF(N$50="No",0,IF(OR(N54="Conforming",N54="Not applicable"),M54,IF(N54="Partial conforming",M54/2,0))))</f>
        <v>2</v>
      </c>
      <c r="P54" s="590" t="s">
        <v>193</v>
      </c>
      <c r="Q54" s="591"/>
      <c r="R54" s="592"/>
    </row>
    <row r="55" spans="3:18" ht="60" customHeight="1" x14ac:dyDescent="0.15">
      <c r="C55" s="129"/>
      <c r="D55" s="543"/>
      <c r="E55" s="66"/>
      <c r="F55" s="69"/>
      <c r="G55" s="519"/>
      <c r="H55" s="520"/>
      <c r="I55" s="490"/>
      <c r="J55" s="491"/>
      <c r="K55" s="492"/>
      <c r="L55" s="63"/>
      <c r="M55" s="494"/>
      <c r="N55" s="581"/>
      <c r="O55" s="476"/>
      <c r="P55" s="247" t="s">
        <v>428</v>
      </c>
      <c r="Q55" s="247"/>
      <c r="R55" s="247"/>
    </row>
    <row r="56" spans="3:18" ht="15" customHeight="1" x14ac:dyDescent="0.15">
      <c r="C56" s="129"/>
      <c r="D56" s="543"/>
      <c r="E56" s="66"/>
      <c r="F56" s="70"/>
      <c r="G56" s="517" t="s">
        <v>43</v>
      </c>
      <c r="H56" s="518"/>
      <c r="I56" s="487" t="s">
        <v>194</v>
      </c>
      <c r="J56" s="488"/>
      <c r="K56" s="489"/>
      <c r="L56" s="62"/>
      <c r="M56" s="493">
        <v>2</v>
      </c>
      <c r="N56" s="575" t="s">
        <v>374</v>
      </c>
      <c r="O56" s="475">
        <f>IF(N56="","",IF(N$50="No",0,IF(OR(N56="Conforming",N56="Not applicable"),M56,IF(N56="Partial conforming",M56/2,0))))</f>
        <v>2</v>
      </c>
      <c r="P56" s="585" t="s">
        <v>184</v>
      </c>
      <c r="Q56" s="585"/>
      <c r="R56" s="585"/>
    </row>
    <row r="57" spans="3:18" ht="30.75" customHeight="1" x14ac:dyDescent="0.15">
      <c r="C57" s="129"/>
      <c r="D57" s="543"/>
      <c r="E57" s="66"/>
      <c r="F57" s="70"/>
      <c r="G57" s="531"/>
      <c r="H57" s="532"/>
      <c r="I57" s="533"/>
      <c r="J57" s="534"/>
      <c r="K57" s="535"/>
      <c r="L57" s="68"/>
      <c r="M57" s="536"/>
      <c r="N57" s="588"/>
      <c r="O57" s="538"/>
      <c r="P57" s="247" t="s">
        <v>383</v>
      </c>
      <c r="Q57" s="247"/>
      <c r="R57" s="247"/>
    </row>
    <row r="58" spans="3:18" ht="15" customHeight="1" x14ac:dyDescent="0.15">
      <c r="C58" s="129"/>
      <c r="D58" s="543"/>
      <c r="E58" s="66"/>
      <c r="F58" s="70"/>
      <c r="G58" s="531"/>
      <c r="H58" s="532"/>
      <c r="I58" s="533"/>
      <c r="J58" s="534"/>
      <c r="K58" s="535"/>
      <c r="L58" s="68"/>
      <c r="M58" s="536"/>
      <c r="N58" s="588"/>
      <c r="O58" s="538"/>
      <c r="P58" s="585" t="s">
        <v>185</v>
      </c>
      <c r="Q58" s="585"/>
      <c r="R58" s="585"/>
    </row>
    <row r="59" spans="3:18" ht="63" customHeight="1" x14ac:dyDescent="0.15">
      <c r="C59" s="126"/>
      <c r="D59" s="546"/>
      <c r="E59" s="67"/>
      <c r="F59" s="71"/>
      <c r="G59" s="519"/>
      <c r="H59" s="520"/>
      <c r="I59" s="490"/>
      <c r="J59" s="491"/>
      <c r="K59" s="492"/>
      <c r="L59" s="63"/>
      <c r="M59" s="494"/>
      <c r="N59" s="581"/>
      <c r="O59" s="476"/>
      <c r="P59" s="247" t="s">
        <v>434</v>
      </c>
      <c r="Q59" s="247"/>
      <c r="R59" s="247"/>
    </row>
    <row r="60" spans="3:18" ht="21" customHeight="1" x14ac:dyDescent="0.15">
      <c r="C60" s="497" t="s">
        <v>98</v>
      </c>
      <c r="D60" s="542" t="s">
        <v>186</v>
      </c>
      <c r="E60" s="544" t="s">
        <v>195</v>
      </c>
      <c r="F60" s="481">
        <v>15</v>
      </c>
      <c r="G60" s="482"/>
      <c r="H60" s="483"/>
      <c r="I60" s="487" t="s">
        <v>196</v>
      </c>
      <c r="J60" s="488"/>
      <c r="K60" s="489"/>
      <c r="L60" s="62"/>
      <c r="M60" s="493">
        <v>2</v>
      </c>
      <c r="N60" s="575" t="s">
        <v>374</v>
      </c>
      <c r="O60" s="475">
        <f>IF(N60="","",IF(OR(N60="Conforming",N60="Not applicable"),M60,IF(N60="Partial conforming",M60/2,0)))</f>
        <v>2</v>
      </c>
      <c r="P60" s="585" t="s">
        <v>154</v>
      </c>
      <c r="Q60" s="585"/>
      <c r="R60" s="585"/>
    </row>
    <row r="61" spans="3:18" ht="42" customHeight="1" x14ac:dyDescent="0.15">
      <c r="C61" s="503"/>
      <c r="D61" s="543"/>
      <c r="E61" s="545"/>
      <c r="F61" s="484"/>
      <c r="G61" s="485"/>
      <c r="H61" s="486"/>
      <c r="I61" s="490"/>
      <c r="J61" s="491"/>
      <c r="K61" s="492"/>
      <c r="L61" s="63"/>
      <c r="M61" s="494"/>
      <c r="N61" s="581"/>
      <c r="O61" s="476"/>
      <c r="P61" s="247" t="s">
        <v>413</v>
      </c>
      <c r="Q61" s="247"/>
      <c r="R61" s="247"/>
    </row>
    <row r="62" spans="3:18" ht="20.100000000000001" customHeight="1" x14ac:dyDescent="0.15">
      <c r="C62" s="129"/>
      <c r="D62" s="543"/>
      <c r="E62" s="545"/>
      <c r="F62" s="481">
        <v>16</v>
      </c>
      <c r="G62" s="482"/>
      <c r="H62" s="483"/>
      <c r="I62" s="487" t="s">
        <v>326</v>
      </c>
      <c r="J62" s="488"/>
      <c r="K62" s="489"/>
      <c r="L62" s="62"/>
      <c r="M62" s="493" t="s">
        <v>189</v>
      </c>
      <c r="N62" s="586" t="s">
        <v>379</v>
      </c>
      <c r="O62" s="475">
        <f>IF(N62="","",IF(N62="No",SUM(M66:M76),0))</f>
        <v>0</v>
      </c>
      <c r="P62" s="585" t="s">
        <v>197</v>
      </c>
      <c r="Q62" s="585"/>
      <c r="R62" s="585"/>
    </row>
    <row r="63" spans="3:18" ht="20.100000000000001" customHeight="1" x14ac:dyDescent="0.15">
      <c r="C63" s="129"/>
      <c r="D63" s="543"/>
      <c r="E63" s="66"/>
      <c r="F63" s="521"/>
      <c r="G63" s="522"/>
      <c r="H63" s="523"/>
      <c r="I63" s="533"/>
      <c r="J63" s="534"/>
      <c r="K63" s="535"/>
      <c r="L63" s="68"/>
      <c r="M63" s="536"/>
      <c r="N63" s="589"/>
      <c r="O63" s="538"/>
      <c r="P63" s="247" t="s">
        <v>384</v>
      </c>
      <c r="Q63" s="247"/>
      <c r="R63" s="247"/>
    </row>
    <row r="64" spans="3:18" ht="20.100000000000001" customHeight="1" x14ac:dyDescent="0.15">
      <c r="C64" s="129"/>
      <c r="D64" s="543"/>
      <c r="E64" s="66"/>
      <c r="F64" s="521"/>
      <c r="G64" s="522"/>
      <c r="H64" s="523"/>
      <c r="I64" s="533"/>
      <c r="J64" s="534"/>
      <c r="K64" s="535"/>
      <c r="L64" s="68"/>
      <c r="M64" s="536"/>
      <c r="N64" s="589"/>
      <c r="O64" s="538"/>
      <c r="P64" s="585" t="s">
        <v>198</v>
      </c>
      <c r="Q64" s="585"/>
      <c r="R64" s="585"/>
    </row>
    <row r="65" spans="3:18" ht="20.100000000000001" customHeight="1" x14ac:dyDescent="0.15">
      <c r="C65" s="129"/>
      <c r="D65" s="543"/>
      <c r="E65" s="66"/>
      <c r="F65" s="521"/>
      <c r="G65" s="522"/>
      <c r="H65" s="523"/>
      <c r="I65" s="490"/>
      <c r="J65" s="491"/>
      <c r="K65" s="492"/>
      <c r="L65" s="63"/>
      <c r="M65" s="494"/>
      <c r="N65" s="587"/>
      <c r="O65" s="476"/>
      <c r="P65" s="247" t="s">
        <v>385</v>
      </c>
      <c r="Q65" s="247"/>
      <c r="R65" s="247"/>
    </row>
    <row r="66" spans="3:18" ht="21.75" customHeight="1" x14ac:dyDescent="0.15">
      <c r="C66" s="129"/>
      <c r="D66" s="543"/>
      <c r="E66" s="66"/>
      <c r="F66" s="539"/>
      <c r="G66" s="517" t="s">
        <v>35</v>
      </c>
      <c r="H66" s="518"/>
      <c r="I66" s="487" t="s">
        <v>199</v>
      </c>
      <c r="J66" s="488"/>
      <c r="K66" s="489"/>
      <c r="L66" s="62"/>
      <c r="M66" s="493">
        <v>2</v>
      </c>
      <c r="N66" s="575" t="s">
        <v>374</v>
      </c>
      <c r="O66" s="475">
        <f>IF(N66="","",IF(N$62="No",0,IF(OR(N66="Conforming",N66="Not applicable"),M66,IF(N66="Partial conforming",M66/2,0))))</f>
        <v>2</v>
      </c>
      <c r="P66" s="578" t="s">
        <v>200</v>
      </c>
      <c r="Q66" s="579"/>
      <c r="R66" s="580"/>
    </row>
    <row r="67" spans="3:18" ht="60" customHeight="1" x14ac:dyDescent="0.15">
      <c r="C67" s="129"/>
      <c r="D67" s="543"/>
      <c r="E67" s="66"/>
      <c r="F67" s="539"/>
      <c r="G67" s="519"/>
      <c r="H67" s="520"/>
      <c r="I67" s="490"/>
      <c r="J67" s="491"/>
      <c r="K67" s="492"/>
      <c r="L67" s="63"/>
      <c r="M67" s="494"/>
      <c r="N67" s="581"/>
      <c r="O67" s="476"/>
      <c r="P67" s="247" t="s">
        <v>414</v>
      </c>
      <c r="Q67" s="247"/>
      <c r="R67" s="247"/>
    </row>
    <row r="68" spans="3:18" ht="22.5" customHeight="1" x14ac:dyDescent="0.15">
      <c r="C68" s="129"/>
      <c r="D68" s="543"/>
      <c r="E68" s="66"/>
      <c r="F68" s="539"/>
      <c r="G68" s="517" t="s">
        <v>43</v>
      </c>
      <c r="H68" s="518"/>
      <c r="I68" s="487" t="s">
        <v>201</v>
      </c>
      <c r="J68" s="488"/>
      <c r="K68" s="489"/>
      <c r="L68" s="62"/>
      <c r="M68" s="493">
        <v>2</v>
      </c>
      <c r="N68" s="575" t="s">
        <v>374</v>
      </c>
      <c r="O68" s="475">
        <f>IF(N68="","",IF(N$62="No",0,IF(OR(N68="Conforming",N68="Not applicable"),M68,IF(N68="Partial conforming",M68/2,0))))</f>
        <v>2</v>
      </c>
      <c r="P68" s="585" t="s">
        <v>202</v>
      </c>
      <c r="Q68" s="585"/>
      <c r="R68" s="585"/>
    </row>
    <row r="69" spans="3:18" ht="30.75" customHeight="1" x14ac:dyDescent="0.15">
      <c r="C69" s="129"/>
      <c r="D69" s="543"/>
      <c r="E69" s="66"/>
      <c r="F69" s="539"/>
      <c r="G69" s="519"/>
      <c r="H69" s="520"/>
      <c r="I69" s="490"/>
      <c r="J69" s="491"/>
      <c r="K69" s="492"/>
      <c r="L69" s="63"/>
      <c r="M69" s="494"/>
      <c r="N69" s="581"/>
      <c r="O69" s="476"/>
      <c r="P69" s="247" t="s">
        <v>415</v>
      </c>
      <c r="Q69" s="247"/>
      <c r="R69" s="247"/>
    </row>
    <row r="70" spans="3:18" ht="22.5" customHeight="1" x14ac:dyDescent="0.15">
      <c r="C70" s="129"/>
      <c r="D70" s="543"/>
      <c r="E70" s="66"/>
      <c r="F70" s="539"/>
      <c r="G70" s="517" t="s">
        <v>203</v>
      </c>
      <c r="H70" s="518"/>
      <c r="I70" s="487" t="s">
        <v>204</v>
      </c>
      <c r="J70" s="488"/>
      <c r="K70" s="489"/>
      <c r="L70" s="62"/>
      <c r="M70" s="493" t="s">
        <v>189</v>
      </c>
      <c r="N70" s="586" t="s">
        <v>386</v>
      </c>
      <c r="O70" s="475">
        <f>IF(N70="","",IF(AND(N62="Yes",N70="No"),SUM(M72:M76),0))</f>
        <v>6</v>
      </c>
      <c r="P70" s="585" t="s">
        <v>205</v>
      </c>
      <c r="Q70" s="585"/>
      <c r="R70" s="585"/>
    </row>
    <row r="71" spans="3:18" ht="30.75" customHeight="1" x14ac:dyDescent="0.15">
      <c r="C71" s="129"/>
      <c r="D71" s="543"/>
      <c r="E71" s="66"/>
      <c r="F71" s="539"/>
      <c r="G71" s="531"/>
      <c r="H71" s="520"/>
      <c r="I71" s="490"/>
      <c r="J71" s="491"/>
      <c r="K71" s="492"/>
      <c r="L71" s="63"/>
      <c r="M71" s="494"/>
      <c r="N71" s="587"/>
      <c r="O71" s="476"/>
      <c r="P71" s="247"/>
      <c r="Q71" s="247"/>
      <c r="R71" s="247"/>
    </row>
    <row r="72" spans="3:18" ht="20.25" customHeight="1" x14ac:dyDescent="0.15">
      <c r="C72" s="129"/>
      <c r="D72" s="543"/>
      <c r="E72" s="66"/>
      <c r="F72" s="539"/>
      <c r="G72" s="539"/>
      <c r="H72" s="541" t="s">
        <v>206</v>
      </c>
      <c r="I72" s="487" t="s">
        <v>207</v>
      </c>
      <c r="J72" s="488"/>
      <c r="K72" s="489"/>
      <c r="L72" s="62"/>
      <c r="M72" s="493">
        <v>2</v>
      </c>
      <c r="N72" s="575"/>
      <c r="O72" s="475" t="str">
        <f>IF(N72="","",IF(N$62="No",0,IF(N$70="No",0,IF(OR(N72="Conforming",N72="Not applicable"),M72,IF(N72="Partial conforming",M72/2,0)))))</f>
        <v/>
      </c>
      <c r="P72" s="585" t="s">
        <v>208</v>
      </c>
      <c r="Q72" s="585"/>
      <c r="R72" s="585"/>
    </row>
    <row r="73" spans="3:18" ht="30" customHeight="1" x14ac:dyDescent="0.15">
      <c r="C73" s="129"/>
      <c r="D73" s="543"/>
      <c r="E73" s="66"/>
      <c r="F73" s="539"/>
      <c r="G73" s="539"/>
      <c r="H73" s="540"/>
      <c r="I73" s="490"/>
      <c r="J73" s="491"/>
      <c r="K73" s="492"/>
      <c r="L73" s="63"/>
      <c r="M73" s="494"/>
      <c r="N73" s="581"/>
      <c r="O73" s="476"/>
      <c r="P73" s="247"/>
      <c r="Q73" s="247"/>
      <c r="R73" s="247"/>
    </row>
    <row r="74" spans="3:18" ht="24" customHeight="1" x14ac:dyDescent="0.15">
      <c r="C74" s="129"/>
      <c r="D74" s="543"/>
      <c r="E74" s="66"/>
      <c r="F74" s="539"/>
      <c r="G74" s="539"/>
      <c r="H74" s="541" t="s">
        <v>42</v>
      </c>
      <c r="I74" s="487" t="s">
        <v>209</v>
      </c>
      <c r="J74" s="488"/>
      <c r="K74" s="489"/>
      <c r="L74" s="62"/>
      <c r="M74" s="493">
        <v>2</v>
      </c>
      <c r="N74" s="575"/>
      <c r="O74" s="475" t="str">
        <f>IF(N74="","",IF(N$62="No",0,IF(N$70="No",0,IF(OR(N74="Conforming",N74="Not applicable"),M74,IF(N74="Partial conforming",M74/2,0)))))</f>
        <v/>
      </c>
      <c r="P74" s="585" t="s">
        <v>210</v>
      </c>
      <c r="Q74" s="585"/>
      <c r="R74" s="585"/>
    </row>
    <row r="75" spans="3:18" ht="30.75" customHeight="1" x14ac:dyDescent="0.15">
      <c r="C75" s="129"/>
      <c r="D75" s="543"/>
      <c r="E75" s="66"/>
      <c r="F75" s="539"/>
      <c r="G75" s="539"/>
      <c r="H75" s="540"/>
      <c r="I75" s="490"/>
      <c r="J75" s="491"/>
      <c r="K75" s="492"/>
      <c r="L75" s="63"/>
      <c r="M75" s="494"/>
      <c r="N75" s="581"/>
      <c r="O75" s="476"/>
      <c r="P75" s="247"/>
      <c r="Q75" s="247"/>
      <c r="R75" s="247"/>
    </row>
    <row r="76" spans="3:18" ht="20.25" customHeight="1" x14ac:dyDescent="0.15">
      <c r="C76" s="129"/>
      <c r="D76" s="543"/>
      <c r="E76" s="66"/>
      <c r="F76" s="539"/>
      <c r="G76" s="539"/>
      <c r="H76" s="541" t="s">
        <v>211</v>
      </c>
      <c r="I76" s="487" t="s">
        <v>212</v>
      </c>
      <c r="J76" s="488"/>
      <c r="K76" s="489"/>
      <c r="L76" s="62"/>
      <c r="M76" s="493">
        <v>2</v>
      </c>
      <c r="N76" s="575"/>
      <c r="O76" s="475" t="str">
        <f>IF(N76="","",IF(N$62="No",0,IF(N$70="No",0,IF(OR(N76="Conforming",N76="Not applicable"),M76,IF(N76="Partial conforming",M76/2,0)))))</f>
        <v/>
      </c>
      <c r="P76" s="585" t="s">
        <v>213</v>
      </c>
      <c r="Q76" s="585"/>
      <c r="R76" s="585"/>
    </row>
    <row r="77" spans="3:18" ht="30.75" customHeight="1" x14ac:dyDescent="0.15">
      <c r="C77" s="129"/>
      <c r="D77" s="543"/>
      <c r="E77" s="66"/>
      <c r="F77" s="540"/>
      <c r="G77" s="540"/>
      <c r="H77" s="540"/>
      <c r="I77" s="490"/>
      <c r="J77" s="491"/>
      <c r="K77" s="492"/>
      <c r="L77" s="63"/>
      <c r="M77" s="494"/>
      <c r="N77" s="581"/>
      <c r="O77" s="476"/>
      <c r="P77" s="247"/>
      <c r="Q77" s="247"/>
      <c r="R77" s="247"/>
    </row>
    <row r="78" spans="3:18" ht="29.25" customHeight="1" x14ac:dyDescent="0.15">
      <c r="C78" s="129"/>
      <c r="D78" s="543"/>
      <c r="E78" s="66"/>
      <c r="F78" s="481">
        <v>17</v>
      </c>
      <c r="G78" s="482"/>
      <c r="H78" s="483"/>
      <c r="I78" s="487" t="s">
        <v>327</v>
      </c>
      <c r="J78" s="488"/>
      <c r="K78" s="489"/>
      <c r="L78" s="62"/>
      <c r="M78" s="493" t="s">
        <v>9</v>
      </c>
      <c r="N78" s="586" t="s">
        <v>379</v>
      </c>
      <c r="O78" s="475">
        <f>IF(N78="","",IF(N78="No",SUM(M80:M81),0))</f>
        <v>0</v>
      </c>
      <c r="P78" s="585" t="s">
        <v>288</v>
      </c>
      <c r="Q78" s="585"/>
      <c r="R78" s="585"/>
    </row>
    <row r="79" spans="3:18" ht="30.75" customHeight="1" x14ac:dyDescent="0.15">
      <c r="C79" s="129"/>
      <c r="D79" s="543"/>
      <c r="E79" s="66"/>
      <c r="F79" s="521"/>
      <c r="G79" s="522"/>
      <c r="H79" s="523"/>
      <c r="I79" s="490"/>
      <c r="J79" s="491"/>
      <c r="K79" s="492"/>
      <c r="L79" s="63"/>
      <c r="M79" s="494"/>
      <c r="N79" s="587"/>
      <c r="O79" s="476"/>
      <c r="P79" s="247" t="s">
        <v>387</v>
      </c>
      <c r="Q79" s="247"/>
      <c r="R79" s="247"/>
    </row>
    <row r="80" spans="3:18" ht="30.75" customHeight="1" x14ac:dyDescent="0.15">
      <c r="C80" s="129"/>
      <c r="D80" s="543"/>
      <c r="E80" s="66"/>
      <c r="F80" s="132"/>
      <c r="G80" s="517" t="s">
        <v>35</v>
      </c>
      <c r="H80" s="518"/>
      <c r="I80" s="487" t="s">
        <v>328</v>
      </c>
      <c r="J80" s="488"/>
      <c r="K80" s="489"/>
      <c r="L80" s="62"/>
      <c r="M80" s="493">
        <v>2</v>
      </c>
      <c r="N80" s="575" t="s">
        <v>374</v>
      </c>
      <c r="O80" s="475">
        <f>IF(N80="","",IF(N$78="No",0,IF(OR(N80="Conforming",N80="Not applicable"),M80,IF(N80="Partial conforming",M80/2,0))))</f>
        <v>2</v>
      </c>
      <c r="P80" s="578" t="s">
        <v>289</v>
      </c>
      <c r="Q80" s="579"/>
      <c r="R80" s="580"/>
    </row>
    <row r="81" spans="3:18" ht="30.75" customHeight="1" x14ac:dyDescent="0.15">
      <c r="C81" s="129"/>
      <c r="D81" s="543"/>
      <c r="E81" s="66"/>
      <c r="F81" s="132"/>
      <c r="G81" s="519"/>
      <c r="H81" s="520"/>
      <c r="I81" s="490"/>
      <c r="J81" s="491"/>
      <c r="K81" s="492"/>
      <c r="L81" s="63"/>
      <c r="M81" s="494"/>
      <c r="N81" s="581"/>
      <c r="O81" s="476"/>
      <c r="P81" s="247" t="s">
        <v>388</v>
      </c>
      <c r="Q81" s="247"/>
      <c r="R81" s="247"/>
    </row>
    <row r="82" spans="3:18" ht="22.5" customHeight="1" x14ac:dyDescent="0.15">
      <c r="C82" s="129"/>
      <c r="D82" s="543"/>
      <c r="E82" s="66"/>
      <c r="F82" s="481">
        <v>18</v>
      </c>
      <c r="G82" s="482"/>
      <c r="H82" s="483"/>
      <c r="I82" s="487" t="s">
        <v>214</v>
      </c>
      <c r="J82" s="488"/>
      <c r="K82" s="489"/>
      <c r="L82" s="62"/>
      <c r="M82" s="493" t="s">
        <v>189</v>
      </c>
      <c r="N82" s="586" t="s">
        <v>379</v>
      </c>
      <c r="O82" s="475">
        <f>IF(N82="","",IF(N82="No",SUM(M84:M87),0))</f>
        <v>0</v>
      </c>
      <c r="P82" s="585" t="s">
        <v>215</v>
      </c>
      <c r="Q82" s="585"/>
      <c r="R82" s="585"/>
    </row>
    <row r="83" spans="3:18" ht="30.75" customHeight="1" x14ac:dyDescent="0.15">
      <c r="C83" s="129"/>
      <c r="D83" s="543"/>
      <c r="E83" s="66"/>
      <c r="F83" s="521"/>
      <c r="G83" s="522"/>
      <c r="H83" s="523"/>
      <c r="I83" s="490"/>
      <c r="J83" s="491"/>
      <c r="K83" s="492"/>
      <c r="L83" s="63"/>
      <c r="M83" s="494"/>
      <c r="N83" s="587"/>
      <c r="O83" s="476"/>
      <c r="P83" s="247" t="s">
        <v>416</v>
      </c>
      <c r="Q83" s="247"/>
      <c r="R83" s="247"/>
    </row>
    <row r="84" spans="3:18" ht="21" customHeight="1" x14ac:dyDescent="0.15">
      <c r="C84" s="129"/>
      <c r="D84" s="543"/>
      <c r="E84" s="66"/>
      <c r="F84" s="69"/>
      <c r="G84" s="517" t="s">
        <v>35</v>
      </c>
      <c r="H84" s="518"/>
      <c r="I84" s="487" t="s">
        <v>290</v>
      </c>
      <c r="J84" s="488"/>
      <c r="K84" s="489"/>
      <c r="L84" s="62"/>
      <c r="M84" s="493">
        <v>2</v>
      </c>
      <c r="N84" s="575" t="s">
        <v>374</v>
      </c>
      <c r="O84" s="475">
        <f>IF(N84="","",IF(N$82="No",0,IF(OR(N84="Conforming",N84="Not applicable"),M84,IF(N84="Partial conforming",M84/2,0))))</f>
        <v>2</v>
      </c>
      <c r="P84" s="585" t="s">
        <v>216</v>
      </c>
      <c r="Q84" s="585"/>
      <c r="R84" s="585"/>
    </row>
    <row r="85" spans="3:18" ht="21" customHeight="1" x14ac:dyDescent="0.15">
      <c r="C85" s="129"/>
      <c r="D85" s="543"/>
      <c r="E85" s="66"/>
      <c r="F85" s="69"/>
      <c r="G85" s="531"/>
      <c r="H85" s="532"/>
      <c r="I85" s="533"/>
      <c r="J85" s="534"/>
      <c r="K85" s="535"/>
      <c r="L85" s="68"/>
      <c r="M85" s="536"/>
      <c r="N85" s="588"/>
      <c r="O85" s="538"/>
      <c r="P85" s="247" t="s">
        <v>417</v>
      </c>
      <c r="Q85" s="247"/>
      <c r="R85" s="247"/>
    </row>
    <row r="86" spans="3:18" ht="21" customHeight="1" x14ac:dyDescent="0.15">
      <c r="C86" s="129"/>
      <c r="D86" s="543"/>
      <c r="E86" s="66"/>
      <c r="F86" s="69"/>
      <c r="G86" s="531"/>
      <c r="H86" s="532"/>
      <c r="I86" s="533"/>
      <c r="J86" s="534"/>
      <c r="K86" s="535"/>
      <c r="L86" s="68"/>
      <c r="M86" s="536"/>
      <c r="N86" s="588"/>
      <c r="O86" s="538" t="str">
        <f t="shared" ref="O86" si="0">IF(N86="","",IF(N$78="No",0,IF(OR(N86="Conforming",N86="Not applicable"),M86,IF(N86="Partial conforming",M86/2,0))))</f>
        <v/>
      </c>
      <c r="P86" s="585" t="s">
        <v>291</v>
      </c>
      <c r="Q86" s="585"/>
      <c r="R86" s="585"/>
    </row>
    <row r="87" spans="3:18" ht="32.25" customHeight="1" x14ac:dyDescent="0.15">
      <c r="C87" s="129"/>
      <c r="D87" s="543"/>
      <c r="E87" s="66"/>
      <c r="F87" s="69"/>
      <c r="G87" s="519"/>
      <c r="H87" s="520"/>
      <c r="I87" s="490"/>
      <c r="J87" s="491"/>
      <c r="K87" s="492"/>
      <c r="L87" s="63"/>
      <c r="M87" s="494"/>
      <c r="N87" s="581"/>
      <c r="O87" s="476"/>
      <c r="P87" s="247" t="s">
        <v>389</v>
      </c>
      <c r="Q87" s="247"/>
      <c r="R87" s="247"/>
    </row>
    <row r="88" spans="3:18" ht="15" customHeight="1" x14ac:dyDescent="0.15">
      <c r="C88" s="497" t="s">
        <v>284</v>
      </c>
      <c r="D88" s="499" t="s">
        <v>217</v>
      </c>
      <c r="E88" s="500"/>
      <c r="F88" s="481">
        <v>19</v>
      </c>
      <c r="G88" s="482"/>
      <c r="H88" s="483"/>
      <c r="I88" s="487" t="s">
        <v>218</v>
      </c>
      <c r="J88" s="488"/>
      <c r="K88" s="489"/>
      <c r="L88" s="62"/>
      <c r="M88" s="493">
        <v>2</v>
      </c>
      <c r="N88" s="575" t="s">
        <v>374</v>
      </c>
      <c r="O88" s="475">
        <f>IF(N88="","",IF(OR(N88="Conforming",N88="Not applicable"),M88,IF(N88="Partial conforming",M88/2,0)))</f>
        <v>2</v>
      </c>
      <c r="P88" s="585" t="s">
        <v>219</v>
      </c>
      <c r="Q88" s="585"/>
      <c r="R88" s="585"/>
    </row>
    <row r="89" spans="3:18" ht="30.75" customHeight="1" x14ac:dyDescent="0.15">
      <c r="C89" s="498"/>
      <c r="D89" s="501"/>
      <c r="E89" s="502"/>
      <c r="F89" s="484"/>
      <c r="G89" s="485"/>
      <c r="H89" s="486"/>
      <c r="I89" s="490"/>
      <c r="J89" s="491"/>
      <c r="K89" s="492"/>
      <c r="L89" s="63"/>
      <c r="M89" s="494"/>
      <c r="N89" s="581"/>
      <c r="O89" s="476"/>
      <c r="P89" s="247" t="s">
        <v>390</v>
      </c>
      <c r="Q89" s="247"/>
      <c r="R89" s="247"/>
    </row>
    <row r="90" spans="3:18" ht="15" customHeight="1" x14ac:dyDescent="0.15">
      <c r="C90" s="497" t="s">
        <v>285</v>
      </c>
      <c r="D90" s="499" t="s">
        <v>221</v>
      </c>
      <c r="E90" s="500"/>
      <c r="F90" s="481">
        <v>20</v>
      </c>
      <c r="G90" s="482"/>
      <c r="H90" s="483"/>
      <c r="I90" s="487" t="s">
        <v>222</v>
      </c>
      <c r="J90" s="488"/>
      <c r="K90" s="489"/>
      <c r="L90" s="62"/>
      <c r="M90" s="493" t="s">
        <v>189</v>
      </c>
      <c r="N90" s="586" t="s">
        <v>379</v>
      </c>
      <c r="O90" s="475">
        <f>IF(N90="","",IF(N90="No",SUM(M92),0))</f>
        <v>0</v>
      </c>
      <c r="P90" s="585" t="s">
        <v>223</v>
      </c>
      <c r="Q90" s="585"/>
      <c r="R90" s="585"/>
    </row>
    <row r="91" spans="3:18" ht="30.75" customHeight="1" x14ac:dyDescent="0.15">
      <c r="C91" s="503"/>
      <c r="D91" s="504"/>
      <c r="E91" s="505"/>
      <c r="F91" s="521"/>
      <c r="G91" s="522"/>
      <c r="H91" s="523"/>
      <c r="I91" s="490"/>
      <c r="J91" s="491"/>
      <c r="K91" s="492"/>
      <c r="L91" s="63"/>
      <c r="M91" s="494"/>
      <c r="N91" s="587"/>
      <c r="O91" s="476"/>
      <c r="P91" s="247" t="s">
        <v>391</v>
      </c>
      <c r="Q91" s="247"/>
      <c r="R91" s="247"/>
    </row>
    <row r="92" spans="3:18" ht="24" customHeight="1" x14ac:dyDescent="0.15">
      <c r="C92" s="129"/>
      <c r="D92" s="73"/>
      <c r="E92" s="74"/>
      <c r="F92" s="69"/>
      <c r="G92" s="517" t="s">
        <v>35</v>
      </c>
      <c r="H92" s="518"/>
      <c r="I92" s="487" t="s">
        <v>224</v>
      </c>
      <c r="J92" s="488"/>
      <c r="K92" s="489"/>
      <c r="L92" s="62"/>
      <c r="M92" s="493">
        <v>2</v>
      </c>
      <c r="N92" s="575" t="s">
        <v>374</v>
      </c>
      <c r="O92" s="475">
        <f>IF(N92="","",IF(N$90="No",0,IF(OR(N92="Conforming",N92="Not applicable"),M92,IF(N92="Partial conforming",M92/2,0))))</f>
        <v>2</v>
      </c>
      <c r="P92" s="585" t="s">
        <v>225</v>
      </c>
      <c r="Q92" s="585"/>
      <c r="R92" s="585"/>
    </row>
    <row r="93" spans="3:18" ht="48.75" customHeight="1" x14ac:dyDescent="0.15">
      <c r="C93" s="126"/>
      <c r="D93" s="75"/>
      <c r="E93" s="76"/>
      <c r="F93" s="72"/>
      <c r="G93" s="519"/>
      <c r="H93" s="520"/>
      <c r="I93" s="490"/>
      <c r="J93" s="491"/>
      <c r="K93" s="492"/>
      <c r="L93" s="63"/>
      <c r="M93" s="494"/>
      <c r="N93" s="581"/>
      <c r="O93" s="476"/>
      <c r="P93" s="247" t="s">
        <v>433</v>
      </c>
      <c r="Q93" s="247"/>
      <c r="R93" s="247"/>
    </row>
    <row r="94" spans="3:18" ht="30.75" customHeight="1" x14ac:dyDescent="0.15">
      <c r="C94" s="497" t="s">
        <v>241</v>
      </c>
      <c r="D94" s="499" t="s">
        <v>226</v>
      </c>
      <c r="E94" s="500"/>
      <c r="F94" s="481">
        <v>21</v>
      </c>
      <c r="G94" s="482"/>
      <c r="H94" s="483"/>
      <c r="I94" s="487" t="s">
        <v>227</v>
      </c>
      <c r="J94" s="488"/>
      <c r="K94" s="489"/>
      <c r="L94" s="62"/>
      <c r="M94" s="493">
        <v>2</v>
      </c>
      <c r="N94" s="575" t="s">
        <v>374</v>
      </c>
      <c r="O94" s="475">
        <f>IF(N94="","",IF(OR(N94="Conforming",N94="Not applicable"),M94,IF(N94="Partial conforming",M94/2,0)))</f>
        <v>2</v>
      </c>
      <c r="P94" s="582" t="s">
        <v>228</v>
      </c>
      <c r="Q94" s="583"/>
      <c r="R94" s="584"/>
    </row>
    <row r="95" spans="3:18" ht="30.75" customHeight="1" x14ac:dyDescent="0.15">
      <c r="C95" s="498"/>
      <c r="D95" s="127"/>
      <c r="E95" s="128"/>
      <c r="F95" s="484"/>
      <c r="G95" s="485"/>
      <c r="H95" s="486"/>
      <c r="I95" s="490"/>
      <c r="J95" s="491"/>
      <c r="K95" s="492"/>
      <c r="L95" s="63"/>
      <c r="M95" s="494"/>
      <c r="N95" s="581"/>
      <c r="O95" s="476"/>
      <c r="P95" s="528" t="s">
        <v>392</v>
      </c>
      <c r="Q95" s="529"/>
      <c r="R95" s="530"/>
    </row>
    <row r="96" spans="3:18" ht="15" customHeight="1" x14ac:dyDescent="0.15">
      <c r="C96" s="497" t="s">
        <v>100</v>
      </c>
      <c r="D96" s="499" t="s">
        <v>229</v>
      </c>
      <c r="E96" s="500"/>
      <c r="F96" s="481">
        <v>22</v>
      </c>
      <c r="G96" s="482"/>
      <c r="H96" s="483"/>
      <c r="I96" s="487" t="s">
        <v>242</v>
      </c>
      <c r="J96" s="488"/>
      <c r="K96" s="489"/>
      <c r="L96" s="62"/>
      <c r="M96" s="493">
        <v>2</v>
      </c>
      <c r="N96" s="575" t="s">
        <v>374</v>
      </c>
      <c r="O96" s="475">
        <f>IF(N96="","",IF(OR(N96="Conforming",N96="Not applicable"),M96,IF(N96="Partial conforming",M96/2,0)))</f>
        <v>2</v>
      </c>
      <c r="P96" s="585" t="s">
        <v>292</v>
      </c>
      <c r="Q96" s="585"/>
      <c r="R96" s="585"/>
    </row>
    <row r="97" spans="3:21" ht="30.75" customHeight="1" x14ac:dyDescent="0.15">
      <c r="C97" s="503"/>
      <c r="D97" s="504"/>
      <c r="E97" s="505"/>
      <c r="F97" s="484"/>
      <c r="G97" s="485"/>
      <c r="H97" s="486"/>
      <c r="I97" s="490"/>
      <c r="J97" s="491"/>
      <c r="K97" s="492"/>
      <c r="L97" s="63"/>
      <c r="M97" s="494"/>
      <c r="N97" s="581"/>
      <c r="O97" s="476"/>
      <c r="P97" s="247" t="s">
        <v>423</v>
      </c>
      <c r="Q97" s="247"/>
      <c r="R97" s="247"/>
    </row>
    <row r="98" spans="3:21" ht="48.75" customHeight="1" x14ac:dyDescent="0.15">
      <c r="C98" s="131"/>
      <c r="D98" s="73"/>
      <c r="E98" s="74"/>
      <c r="F98" s="512">
        <v>23</v>
      </c>
      <c r="G98" s="513"/>
      <c r="H98" s="514"/>
      <c r="I98" s="487" t="s">
        <v>393</v>
      </c>
      <c r="J98" s="488"/>
      <c r="K98" s="489"/>
      <c r="L98" s="62"/>
      <c r="M98" s="125">
        <v>2</v>
      </c>
      <c r="N98" s="191" t="s">
        <v>374</v>
      </c>
      <c r="O98" s="124">
        <f>IF(N98="","",IF(OR(N98="Conforming",N98="Not applicable"),M98,IF(N98="Partial conforming",M98/2,0)))</f>
        <v>2</v>
      </c>
      <c r="P98" s="515" t="s">
        <v>394</v>
      </c>
      <c r="Q98" s="515"/>
      <c r="R98" s="515"/>
    </row>
    <row r="99" spans="3:21" ht="35.1" customHeight="1" x14ac:dyDescent="0.15">
      <c r="C99" s="131"/>
      <c r="D99" s="73"/>
      <c r="E99" s="74"/>
      <c r="F99" s="512">
        <v>24</v>
      </c>
      <c r="G99" s="513"/>
      <c r="H99" s="514"/>
      <c r="I99" s="487" t="s">
        <v>297</v>
      </c>
      <c r="J99" s="488"/>
      <c r="K99" s="489"/>
      <c r="L99" s="62"/>
      <c r="M99" s="125">
        <v>2</v>
      </c>
      <c r="N99" s="191" t="s">
        <v>374</v>
      </c>
      <c r="O99" s="124">
        <f>IF(N99="","",IF(OR(N99="Conforming",N99="Not applicable"),M99,IF(N99="Partial conforming",M99/2,0)))</f>
        <v>2</v>
      </c>
      <c r="P99" s="516" t="s">
        <v>395</v>
      </c>
      <c r="Q99" s="516"/>
      <c r="R99" s="516"/>
    </row>
    <row r="100" spans="3:21" ht="15" customHeight="1" x14ac:dyDescent="0.15">
      <c r="C100" s="497" t="s">
        <v>101</v>
      </c>
      <c r="D100" s="506" t="s">
        <v>244</v>
      </c>
      <c r="E100" s="507"/>
      <c r="F100" s="481">
        <v>25</v>
      </c>
      <c r="G100" s="482"/>
      <c r="H100" s="483"/>
      <c r="I100" s="487" t="s">
        <v>293</v>
      </c>
      <c r="J100" s="488"/>
      <c r="K100" s="489"/>
      <c r="L100" s="62"/>
      <c r="M100" s="493">
        <v>2</v>
      </c>
      <c r="N100" s="575" t="s">
        <v>374</v>
      </c>
      <c r="O100" s="475">
        <f>IF(N100="","",IF(OR(N100="Conforming",N100="Not applicable"),M100,IF(N100="Partial conforming",M100/2,0)))</f>
        <v>2</v>
      </c>
      <c r="P100" s="577" t="s">
        <v>219</v>
      </c>
      <c r="Q100" s="577"/>
      <c r="R100" s="577"/>
    </row>
    <row r="101" spans="3:21" ht="62.25" customHeight="1" x14ac:dyDescent="0.15">
      <c r="C101" s="503"/>
      <c r="D101" s="510"/>
      <c r="E101" s="511"/>
      <c r="F101" s="484"/>
      <c r="G101" s="485"/>
      <c r="H101" s="486"/>
      <c r="I101" s="490"/>
      <c r="J101" s="491"/>
      <c r="K101" s="492"/>
      <c r="L101" s="63"/>
      <c r="M101" s="494"/>
      <c r="N101" s="581"/>
      <c r="O101" s="476"/>
      <c r="P101" s="247" t="s">
        <v>396</v>
      </c>
      <c r="Q101" s="247"/>
      <c r="R101" s="247"/>
    </row>
    <row r="102" spans="3:21" ht="15" customHeight="1" x14ac:dyDescent="0.15">
      <c r="C102" s="131"/>
      <c r="D102" s="73"/>
      <c r="E102" s="74"/>
      <c r="F102" s="481">
        <v>26</v>
      </c>
      <c r="G102" s="482"/>
      <c r="H102" s="483"/>
      <c r="I102" s="487" t="s">
        <v>230</v>
      </c>
      <c r="J102" s="488"/>
      <c r="K102" s="489"/>
      <c r="L102" s="62"/>
      <c r="M102" s="493">
        <v>2</v>
      </c>
      <c r="N102" s="575" t="s">
        <v>374</v>
      </c>
      <c r="O102" s="475">
        <f>IF(N102="","",IF(OR(N102="Conforming",N102="Not applicable"),M102,IF(N102="Partial conforming",M102/2,0)))</f>
        <v>2</v>
      </c>
      <c r="P102" s="578" t="s">
        <v>231</v>
      </c>
      <c r="Q102" s="579"/>
      <c r="R102" s="580"/>
    </row>
    <row r="103" spans="3:21" ht="63" customHeight="1" x14ac:dyDescent="0.15">
      <c r="C103" s="130"/>
      <c r="D103" s="75"/>
      <c r="E103" s="76"/>
      <c r="F103" s="484"/>
      <c r="G103" s="485"/>
      <c r="H103" s="486"/>
      <c r="I103" s="490"/>
      <c r="J103" s="491"/>
      <c r="K103" s="492"/>
      <c r="L103" s="63"/>
      <c r="M103" s="494"/>
      <c r="N103" s="581"/>
      <c r="O103" s="476"/>
      <c r="P103" s="247" t="s">
        <v>397</v>
      </c>
      <c r="Q103" s="247"/>
      <c r="R103" s="247"/>
    </row>
    <row r="104" spans="3:21" ht="15" customHeight="1" x14ac:dyDescent="0.15">
      <c r="C104" s="497" t="s">
        <v>246</v>
      </c>
      <c r="D104" s="499" t="s">
        <v>245</v>
      </c>
      <c r="E104" s="500"/>
      <c r="F104" s="481">
        <v>27</v>
      </c>
      <c r="G104" s="482"/>
      <c r="H104" s="483"/>
      <c r="I104" s="487" t="s">
        <v>232</v>
      </c>
      <c r="J104" s="488"/>
      <c r="K104" s="489"/>
      <c r="L104" s="62"/>
      <c r="M104" s="493">
        <v>2</v>
      </c>
      <c r="N104" s="575" t="s">
        <v>374</v>
      </c>
      <c r="O104" s="475">
        <f>IF(N104="","",IF(OR(N104="Conforming",N104="Not applicable"),M104,IF(N104="Partial conforming",M104/2,0)))</f>
        <v>2</v>
      </c>
      <c r="P104" s="578" t="s">
        <v>233</v>
      </c>
      <c r="Q104" s="579"/>
      <c r="R104" s="580"/>
    </row>
    <row r="105" spans="3:21" ht="30.75" customHeight="1" x14ac:dyDescent="0.15">
      <c r="C105" s="503"/>
      <c r="D105" s="504"/>
      <c r="E105" s="505"/>
      <c r="F105" s="484"/>
      <c r="G105" s="485"/>
      <c r="H105" s="486"/>
      <c r="I105" s="490"/>
      <c r="J105" s="491"/>
      <c r="K105" s="492"/>
      <c r="L105" s="63"/>
      <c r="M105" s="494"/>
      <c r="N105" s="581"/>
      <c r="O105" s="476"/>
      <c r="P105" s="247" t="s">
        <v>398</v>
      </c>
      <c r="Q105" s="247"/>
      <c r="R105" s="247"/>
    </row>
    <row r="106" spans="3:21" ht="15" customHeight="1" x14ac:dyDescent="0.15">
      <c r="C106" s="131"/>
      <c r="D106" s="73"/>
      <c r="E106" s="74"/>
      <c r="F106" s="481">
        <v>28</v>
      </c>
      <c r="G106" s="482"/>
      <c r="H106" s="483"/>
      <c r="I106" s="487" t="s">
        <v>234</v>
      </c>
      <c r="J106" s="488"/>
      <c r="K106" s="489"/>
      <c r="L106" s="62"/>
      <c r="M106" s="493">
        <v>2</v>
      </c>
      <c r="N106" s="575" t="s">
        <v>374</v>
      </c>
      <c r="O106" s="475">
        <f>IF(N106="","",IF(OR(N106="Conforming",N106="Not applicable"),M106,IF(N106="Partial conforming",M106/2,0)))</f>
        <v>2</v>
      </c>
      <c r="P106" s="578" t="s">
        <v>231</v>
      </c>
      <c r="Q106" s="579"/>
      <c r="R106" s="580"/>
    </row>
    <row r="107" spans="3:21" ht="30.75" customHeight="1" x14ac:dyDescent="0.15">
      <c r="C107" s="130"/>
      <c r="D107" s="75"/>
      <c r="E107" s="76"/>
      <c r="F107" s="484"/>
      <c r="G107" s="485"/>
      <c r="H107" s="486"/>
      <c r="I107" s="490"/>
      <c r="J107" s="491"/>
      <c r="K107" s="492"/>
      <c r="L107" s="63"/>
      <c r="M107" s="494"/>
      <c r="N107" s="581"/>
      <c r="O107" s="476"/>
      <c r="P107" s="247" t="s">
        <v>422</v>
      </c>
      <c r="Q107" s="247"/>
      <c r="R107" s="247"/>
    </row>
    <row r="108" spans="3:21" ht="15" customHeight="1" x14ac:dyDescent="0.15">
      <c r="C108" s="497" t="s">
        <v>283</v>
      </c>
      <c r="D108" s="499" t="s">
        <v>247</v>
      </c>
      <c r="E108" s="500"/>
      <c r="F108" s="481">
        <v>29</v>
      </c>
      <c r="G108" s="482"/>
      <c r="H108" s="483"/>
      <c r="I108" s="487" t="s">
        <v>248</v>
      </c>
      <c r="J108" s="488"/>
      <c r="K108" s="489"/>
      <c r="L108" s="82"/>
      <c r="M108" s="493">
        <v>2</v>
      </c>
      <c r="N108" s="575" t="s">
        <v>374</v>
      </c>
      <c r="O108" s="475">
        <f>IF(N108="","",IF(OR(N108="Conforming",N108="Not applicable"),M108,IF(N108="Partial conforming",M108/2,0)))</f>
        <v>2</v>
      </c>
      <c r="P108" s="577" t="s">
        <v>235</v>
      </c>
      <c r="Q108" s="577"/>
      <c r="R108" s="577"/>
    </row>
    <row r="109" spans="3:21" ht="45.75" customHeight="1" x14ac:dyDescent="0.15">
      <c r="C109" s="498"/>
      <c r="D109" s="501"/>
      <c r="E109" s="502"/>
      <c r="F109" s="484"/>
      <c r="G109" s="485"/>
      <c r="H109" s="486"/>
      <c r="I109" s="490"/>
      <c r="J109" s="491"/>
      <c r="K109" s="492"/>
      <c r="L109" s="83"/>
      <c r="M109" s="494"/>
      <c r="N109" s="581"/>
      <c r="O109" s="476"/>
      <c r="P109" s="247" t="s">
        <v>421</v>
      </c>
      <c r="Q109" s="247"/>
      <c r="R109" s="247"/>
    </row>
    <row r="110" spans="3:21" ht="15" customHeight="1" x14ac:dyDescent="0.15">
      <c r="C110" s="497" t="s">
        <v>286</v>
      </c>
      <c r="D110" s="499" t="s">
        <v>249</v>
      </c>
      <c r="E110" s="500"/>
      <c r="F110" s="481">
        <v>30</v>
      </c>
      <c r="G110" s="482"/>
      <c r="H110" s="483"/>
      <c r="I110" s="487" t="s">
        <v>236</v>
      </c>
      <c r="J110" s="488"/>
      <c r="K110" s="489"/>
      <c r="L110" s="82"/>
      <c r="M110" s="493">
        <v>2</v>
      </c>
      <c r="N110" s="575" t="s">
        <v>374</v>
      </c>
      <c r="O110" s="475">
        <f>IF(N110="","",IF(OR(N110="Conforming",N110="Not applicable"),M110,IF(N110="Partial conforming",M110/2,0)))</f>
        <v>2</v>
      </c>
      <c r="P110" s="578" t="s">
        <v>250</v>
      </c>
      <c r="Q110" s="579"/>
      <c r="R110" s="580"/>
      <c r="U110" s="106"/>
    </row>
    <row r="111" spans="3:21" ht="30.75" customHeight="1" x14ac:dyDescent="0.15">
      <c r="C111" s="498"/>
      <c r="D111" s="501"/>
      <c r="E111" s="502"/>
      <c r="F111" s="484"/>
      <c r="G111" s="485"/>
      <c r="H111" s="486"/>
      <c r="I111" s="490"/>
      <c r="J111" s="491"/>
      <c r="K111" s="492"/>
      <c r="L111" s="83"/>
      <c r="M111" s="494"/>
      <c r="N111" s="581"/>
      <c r="O111" s="476"/>
      <c r="P111" s="247" t="s">
        <v>419</v>
      </c>
      <c r="Q111" s="247"/>
      <c r="R111" s="247"/>
    </row>
    <row r="112" spans="3:21" ht="15" customHeight="1" x14ac:dyDescent="0.15">
      <c r="C112" s="497" t="s">
        <v>287</v>
      </c>
      <c r="D112" s="499" t="s">
        <v>252</v>
      </c>
      <c r="E112" s="500"/>
      <c r="F112" s="481">
        <v>31</v>
      </c>
      <c r="G112" s="482"/>
      <c r="H112" s="483"/>
      <c r="I112" s="487" t="s">
        <v>237</v>
      </c>
      <c r="J112" s="488"/>
      <c r="K112" s="488"/>
      <c r="L112" s="82"/>
      <c r="M112" s="493">
        <v>2</v>
      </c>
      <c r="N112" s="575" t="s">
        <v>374</v>
      </c>
      <c r="O112" s="475">
        <f>IF(N112="","",IF(OR(N112="Conforming",N112="Not applicable"),M112,IF(N112="Partial conforming",M112/2,0)))</f>
        <v>2</v>
      </c>
      <c r="P112" s="577" t="s">
        <v>238</v>
      </c>
      <c r="Q112" s="577"/>
      <c r="R112" s="577"/>
    </row>
    <row r="113" spans="3:18" ht="30.75" customHeight="1" x14ac:dyDescent="0.15">
      <c r="C113" s="503"/>
      <c r="D113" s="504"/>
      <c r="E113" s="505"/>
      <c r="F113" s="484"/>
      <c r="G113" s="485"/>
      <c r="H113" s="486"/>
      <c r="I113" s="490"/>
      <c r="J113" s="491"/>
      <c r="K113" s="491"/>
      <c r="L113" s="83"/>
      <c r="M113" s="494"/>
      <c r="N113" s="581"/>
      <c r="O113" s="476"/>
      <c r="P113" s="247" t="s">
        <v>418</v>
      </c>
      <c r="Q113" s="247"/>
      <c r="R113" s="247"/>
    </row>
    <row r="114" spans="3:18" ht="15" customHeight="1" x14ac:dyDescent="0.15">
      <c r="C114" s="129"/>
      <c r="D114" s="84"/>
      <c r="E114" s="74"/>
      <c r="F114" s="481">
        <v>32</v>
      </c>
      <c r="G114" s="482"/>
      <c r="H114" s="483"/>
      <c r="I114" s="487" t="s">
        <v>239</v>
      </c>
      <c r="J114" s="488"/>
      <c r="K114" s="489"/>
      <c r="L114" s="82"/>
      <c r="M114" s="493">
        <v>2</v>
      </c>
      <c r="N114" s="575" t="s">
        <v>374</v>
      </c>
      <c r="O114" s="475">
        <f>IF(N114="","",IF(OR(N114="Conforming",N114="Not applicable"),M114,IF(N114="Partial conforming",M114/2,0)))</f>
        <v>2</v>
      </c>
      <c r="P114" s="577" t="s">
        <v>240</v>
      </c>
      <c r="Q114" s="577"/>
      <c r="R114" s="577"/>
    </row>
    <row r="115" spans="3:18" ht="48" customHeight="1" thickBot="1" x14ac:dyDescent="0.2">
      <c r="C115" s="126"/>
      <c r="D115" s="85"/>
      <c r="E115" s="76"/>
      <c r="F115" s="484"/>
      <c r="G115" s="485"/>
      <c r="H115" s="486"/>
      <c r="I115" s="490"/>
      <c r="J115" s="491"/>
      <c r="K115" s="492"/>
      <c r="L115" s="83"/>
      <c r="M115" s="494"/>
      <c r="N115" s="576"/>
      <c r="O115" s="476"/>
      <c r="P115" s="247" t="s">
        <v>420</v>
      </c>
      <c r="Q115" s="247"/>
      <c r="R115" s="247"/>
    </row>
    <row r="116" spans="3:18" ht="15" thickBot="1" x14ac:dyDescent="0.2">
      <c r="C116" s="86"/>
      <c r="D116" s="471"/>
      <c r="E116" s="471"/>
      <c r="F116" s="86"/>
      <c r="G116" s="87"/>
      <c r="H116" s="87"/>
      <c r="I116" s="86"/>
      <c r="J116" s="86"/>
      <c r="K116" s="87"/>
      <c r="L116" s="88"/>
      <c r="M116" s="88"/>
      <c r="N116" s="86"/>
      <c r="O116" s="86"/>
      <c r="P116" s="86"/>
    </row>
    <row r="117" spans="3:18" ht="30" x14ac:dyDescent="0.15">
      <c r="G117" s="89"/>
      <c r="H117" s="89"/>
      <c r="M117" s="90" t="s">
        <v>13</v>
      </c>
      <c r="O117" s="52" t="s">
        <v>253</v>
      </c>
      <c r="P117" s="479" t="s">
        <v>254</v>
      </c>
      <c r="Q117" s="480"/>
    </row>
    <row r="118" spans="3:18" ht="19.5" customHeight="1" thickBot="1" x14ac:dyDescent="0.2">
      <c r="M118" s="91">
        <f>SUM(M22:M115)</f>
        <v>74</v>
      </c>
      <c r="O118" s="92">
        <f>SUM(O22:O115)</f>
        <v>74</v>
      </c>
      <c r="P118" s="93">
        <f>ROUND((O118/M118)*100,0)</f>
        <v>100</v>
      </c>
      <c r="Q118" s="94" t="s">
        <v>124</v>
      </c>
    </row>
    <row r="119" spans="3:18" ht="7.5" customHeight="1" x14ac:dyDescent="0.15"/>
  </sheetData>
  <sheetProtection password="CF38" sheet="1" objects="1" scenarios="1" formatColumns="0" formatRows="0" selectLockedCells="1" selectUnlockedCells="1"/>
  <mergeCells count="370">
    <mergeCell ref="J10:R10"/>
    <mergeCell ref="J11:R11"/>
    <mergeCell ref="J12:R12"/>
    <mergeCell ref="J13:R13"/>
    <mergeCell ref="C15:I15"/>
    <mergeCell ref="K15:R15"/>
    <mergeCell ref="C2:R2"/>
    <mergeCell ref="C4:R4"/>
    <mergeCell ref="C6:R6"/>
    <mergeCell ref="J7:R7"/>
    <mergeCell ref="J8:R8"/>
    <mergeCell ref="J9:R9"/>
    <mergeCell ref="K16:R16"/>
    <mergeCell ref="K17:R17"/>
    <mergeCell ref="C18:I18"/>
    <mergeCell ref="K18:R18"/>
    <mergeCell ref="K19:R19"/>
    <mergeCell ref="C21:E21"/>
    <mergeCell ref="F21:H21"/>
    <mergeCell ref="I21:K21"/>
    <mergeCell ref="P21:R21"/>
    <mergeCell ref="O22:O23"/>
    <mergeCell ref="P22:R22"/>
    <mergeCell ref="P23:R23"/>
    <mergeCell ref="C24:C25"/>
    <mergeCell ref="D24:E25"/>
    <mergeCell ref="F24:H25"/>
    <mergeCell ref="I24:K25"/>
    <mergeCell ref="M24:M25"/>
    <mergeCell ref="N24:N25"/>
    <mergeCell ref="O24:O25"/>
    <mergeCell ref="C22:C23"/>
    <mergeCell ref="D22:E23"/>
    <mergeCell ref="F22:H23"/>
    <mergeCell ref="I22:K23"/>
    <mergeCell ref="M22:M23"/>
    <mergeCell ref="N22:N23"/>
    <mergeCell ref="P24:R24"/>
    <mergeCell ref="P25:R25"/>
    <mergeCell ref="C26:C27"/>
    <mergeCell ref="D26:E27"/>
    <mergeCell ref="F26:H27"/>
    <mergeCell ref="I26:K27"/>
    <mergeCell ref="M26:M27"/>
    <mergeCell ref="N26:N27"/>
    <mergeCell ref="O26:O27"/>
    <mergeCell ref="P26:R26"/>
    <mergeCell ref="P27:R27"/>
    <mergeCell ref="C28:C29"/>
    <mergeCell ref="D28:D33"/>
    <mergeCell ref="E28:E29"/>
    <mergeCell ref="F28:H29"/>
    <mergeCell ref="I28:K29"/>
    <mergeCell ref="M28:M29"/>
    <mergeCell ref="N28:N29"/>
    <mergeCell ref="O28:O29"/>
    <mergeCell ref="P28:R28"/>
    <mergeCell ref="P29:R29"/>
    <mergeCell ref="E30:E31"/>
    <mergeCell ref="F30:H31"/>
    <mergeCell ref="I30:K31"/>
    <mergeCell ref="M30:M31"/>
    <mergeCell ref="N30:N31"/>
    <mergeCell ref="O30:O31"/>
    <mergeCell ref="P30:R30"/>
    <mergeCell ref="P31:R31"/>
    <mergeCell ref="P32:R32"/>
    <mergeCell ref="P33:R33"/>
    <mergeCell ref="C34:C35"/>
    <mergeCell ref="D34:D49"/>
    <mergeCell ref="E34:E35"/>
    <mergeCell ref="F34:H35"/>
    <mergeCell ref="I34:K35"/>
    <mergeCell ref="M34:M35"/>
    <mergeCell ref="N34:N35"/>
    <mergeCell ref="O34:O35"/>
    <mergeCell ref="E32:E33"/>
    <mergeCell ref="F32:H33"/>
    <mergeCell ref="I32:K33"/>
    <mergeCell ref="M32:M33"/>
    <mergeCell ref="N32:N33"/>
    <mergeCell ref="O32:O33"/>
    <mergeCell ref="E38:E39"/>
    <mergeCell ref="F38:H39"/>
    <mergeCell ref="I38:K39"/>
    <mergeCell ref="M38:M39"/>
    <mergeCell ref="N38:N39"/>
    <mergeCell ref="O38:O39"/>
    <mergeCell ref="E44:E45"/>
    <mergeCell ref="F44:H45"/>
    <mergeCell ref="I44:K45"/>
    <mergeCell ref="M44:M45"/>
    <mergeCell ref="P34:R34"/>
    <mergeCell ref="P35:R35"/>
    <mergeCell ref="F36:H37"/>
    <mergeCell ref="I36:K37"/>
    <mergeCell ref="M36:M37"/>
    <mergeCell ref="N36:N37"/>
    <mergeCell ref="O36:O37"/>
    <mergeCell ref="P36:R36"/>
    <mergeCell ref="P37:R37"/>
    <mergeCell ref="P38:R38"/>
    <mergeCell ref="P39:R39"/>
    <mergeCell ref="F40:H41"/>
    <mergeCell ref="I40:K41"/>
    <mergeCell ref="M40:M41"/>
    <mergeCell ref="N40:N41"/>
    <mergeCell ref="O40:O41"/>
    <mergeCell ref="P40:R40"/>
    <mergeCell ref="P41:R41"/>
    <mergeCell ref="N44:N45"/>
    <mergeCell ref="O44:O45"/>
    <mergeCell ref="F42:H43"/>
    <mergeCell ref="I42:K43"/>
    <mergeCell ref="M42:M43"/>
    <mergeCell ref="N42:N43"/>
    <mergeCell ref="O42:O43"/>
    <mergeCell ref="P44:R44"/>
    <mergeCell ref="P45:R45"/>
    <mergeCell ref="P42:R42"/>
    <mergeCell ref="P43:R43"/>
    <mergeCell ref="F46:H49"/>
    <mergeCell ref="I46:K49"/>
    <mergeCell ref="M46:M49"/>
    <mergeCell ref="N46:N49"/>
    <mergeCell ref="O46:O49"/>
    <mergeCell ref="P46:R46"/>
    <mergeCell ref="P47:R47"/>
    <mergeCell ref="P48:R48"/>
    <mergeCell ref="P49:R49"/>
    <mergeCell ref="C50:C51"/>
    <mergeCell ref="D50:D59"/>
    <mergeCell ref="E50:E53"/>
    <mergeCell ref="F50:H53"/>
    <mergeCell ref="I50:K53"/>
    <mergeCell ref="M50:M53"/>
    <mergeCell ref="N50:N53"/>
    <mergeCell ref="O50:O53"/>
    <mergeCell ref="P50:R50"/>
    <mergeCell ref="P51:R51"/>
    <mergeCell ref="P52:R52"/>
    <mergeCell ref="P53:R53"/>
    <mergeCell ref="G54:H55"/>
    <mergeCell ref="I54:K55"/>
    <mergeCell ref="M54:M55"/>
    <mergeCell ref="N54:N55"/>
    <mergeCell ref="O54:O55"/>
    <mergeCell ref="P54:R54"/>
    <mergeCell ref="P55:R55"/>
    <mergeCell ref="G56:H59"/>
    <mergeCell ref="I56:K59"/>
    <mergeCell ref="M56:M59"/>
    <mergeCell ref="N56:N59"/>
    <mergeCell ref="O56:O59"/>
    <mergeCell ref="P56:R56"/>
    <mergeCell ref="P57:R57"/>
    <mergeCell ref="P58:R58"/>
    <mergeCell ref="P59:R59"/>
    <mergeCell ref="C60:C61"/>
    <mergeCell ref="D60:D87"/>
    <mergeCell ref="E60:E62"/>
    <mergeCell ref="F60:H61"/>
    <mergeCell ref="I60:K61"/>
    <mergeCell ref="M60:M61"/>
    <mergeCell ref="G70:H71"/>
    <mergeCell ref="I70:K71"/>
    <mergeCell ref="M70:M71"/>
    <mergeCell ref="G76:G77"/>
    <mergeCell ref="N60:N61"/>
    <mergeCell ref="O60:O61"/>
    <mergeCell ref="P60:R60"/>
    <mergeCell ref="P61:R61"/>
    <mergeCell ref="F62:H65"/>
    <mergeCell ref="I62:K65"/>
    <mergeCell ref="M62:M65"/>
    <mergeCell ref="N62:N65"/>
    <mergeCell ref="O62:O65"/>
    <mergeCell ref="P62:R62"/>
    <mergeCell ref="P67:R67"/>
    <mergeCell ref="G68:H69"/>
    <mergeCell ref="I68:K69"/>
    <mergeCell ref="M68:M69"/>
    <mergeCell ref="N68:N69"/>
    <mergeCell ref="O68:O69"/>
    <mergeCell ref="P68:R68"/>
    <mergeCell ref="P69:R69"/>
    <mergeCell ref="P63:R63"/>
    <mergeCell ref="P64:R64"/>
    <mergeCell ref="P65:R65"/>
    <mergeCell ref="G66:H67"/>
    <mergeCell ref="I66:K67"/>
    <mergeCell ref="M66:M67"/>
    <mergeCell ref="N66:N67"/>
    <mergeCell ref="O66:O67"/>
    <mergeCell ref="P66:R66"/>
    <mergeCell ref="O70:O71"/>
    <mergeCell ref="P70:R70"/>
    <mergeCell ref="P71:R71"/>
    <mergeCell ref="G72:G73"/>
    <mergeCell ref="H72:H73"/>
    <mergeCell ref="I72:K73"/>
    <mergeCell ref="M72:M73"/>
    <mergeCell ref="N72:N73"/>
    <mergeCell ref="O72:O73"/>
    <mergeCell ref="P72:R72"/>
    <mergeCell ref="P73:R73"/>
    <mergeCell ref="G74:G75"/>
    <mergeCell ref="H74:H75"/>
    <mergeCell ref="I74:K75"/>
    <mergeCell ref="M74:M75"/>
    <mergeCell ref="N74:N75"/>
    <mergeCell ref="O74:O75"/>
    <mergeCell ref="P74:R74"/>
    <mergeCell ref="P75:R75"/>
    <mergeCell ref="F78:H79"/>
    <mergeCell ref="I78:K79"/>
    <mergeCell ref="M78:M79"/>
    <mergeCell ref="N78:N79"/>
    <mergeCell ref="O78:O79"/>
    <mergeCell ref="P78:R78"/>
    <mergeCell ref="P79:R79"/>
    <mergeCell ref="H76:H77"/>
    <mergeCell ref="I76:K77"/>
    <mergeCell ref="M76:M77"/>
    <mergeCell ref="N76:N77"/>
    <mergeCell ref="O76:O77"/>
    <mergeCell ref="P76:R76"/>
    <mergeCell ref="P77:R77"/>
    <mergeCell ref="F66:F77"/>
    <mergeCell ref="N70:N71"/>
    <mergeCell ref="F82:H83"/>
    <mergeCell ref="I82:K83"/>
    <mergeCell ref="M82:M83"/>
    <mergeCell ref="N82:N83"/>
    <mergeCell ref="O82:O83"/>
    <mergeCell ref="P82:R82"/>
    <mergeCell ref="P83:R83"/>
    <mergeCell ref="G80:H81"/>
    <mergeCell ref="I80:K81"/>
    <mergeCell ref="M80:M81"/>
    <mergeCell ref="N80:N81"/>
    <mergeCell ref="O80:O81"/>
    <mergeCell ref="P80:R80"/>
    <mergeCell ref="P81:R81"/>
    <mergeCell ref="G84:H87"/>
    <mergeCell ref="I84:K87"/>
    <mergeCell ref="M84:M87"/>
    <mergeCell ref="N84:N87"/>
    <mergeCell ref="O84:O87"/>
    <mergeCell ref="P84:R84"/>
    <mergeCell ref="P85:R85"/>
    <mergeCell ref="P86:R86"/>
    <mergeCell ref="P87:R87"/>
    <mergeCell ref="P96:R96"/>
    <mergeCell ref="P97:R97"/>
    <mergeCell ref="O88:O89"/>
    <mergeCell ref="P88:R88"/>
    <mergeCell ref="P89:R89"/>
    <mergeCell ref="C90:C91"/>
    <mergeCell ref="D90:E91"/>
    <mergeCell ref="F90:H91"/>
    <mergeCell ref="I90:K91"/>
    <mergeCell ref="M90:M91"/>
    <mergeCell ref="N90:N91"/>
    <mergeCell ref="O90:O91"/>
    <mergeCell ref="C88:C89"/>
    <mergeCell ref="D88:E89"/>
    <mergeCell ref="F88:H89"/>
    <mergeCell ref="I88:K89"/>
    <mergeCell ref="M88:M89"/>
    <mergeCell ref="N88:N89"/>
    <mergeCell ref="P90:R90"/>
    <mergeCell ref="P91:R91"/>
    <mergeCell ref="C96:C97"/>
    <mergeCell ref="D96:E97"/>
    <mergeCell ref="F96:H97"/>
    <mergeCell ref="I96:K97"/>
    <mergeCell ref="M96:M97"/>
    <mergeCell ref="N96:N97"/>
    <mergeCell ref="O96:O97"/>
    <mergeCell ref="C94:C95"/>
    <mergeCell ref="D94:E94"/>
    <mergeCell ref="F94:H95"/>
    <mergeCell ref="I94:K95"/>
    <mergeCell ref="M94:M95"/>
    <mergeCell ref="N94:N95"/>
    <mergeCell ref="O94:O95"/>
    <mergeCell ref="P94:R94"/>
    <mergeCell ref="P95:R95"/>
    <mergeCell ref="G92:H93"/>
    <mergeCell ref="I92:K93"/>
    <mergeCell ref="M92:M93"/>
    <mergeCell ref="N92:N93"/>
    <mergeCell ref="O92:O93"/>
    <mergeCell ref="P92:R92"/>
    <mergeCell ref="P93:R93"/>
    <mergeCell ref="C100:C101"/>
    <mergeCell ref="D100:E101"/>
    <mergeCell ref="F100:H101"/>
    <mergeCell ref="I100:K101"/>
    <mergeCell ref="M100:M101"/>
    <mergeCell ref="N100:N101"/>
    <mergeCell ref="O104:O105"/>
    <mergeCell ref="P104:R104"/>
    <mergeCell ref="F98:H98"/>
    <mergeCell ref="I98:K98"/>
    <mergeCell ref="P98:R98"/>
    <mergeCell ref="F99:H99"/>
    <mergeCell ref="I99:K99"/>
    <mergeCell ref="P99:R99"/>
    <mergeCell ref="O100:O101"/>
    <mergeCell ref="P100:R100"/>
    <mergeCell ref="P101:R101"/>
    <mergeCell ref="F102:H103"/>
    <mergeCell ref="I102:K103"/>
    <mergeCell ref="M102:M103"/>
    <mergeCell ref="N102:N103"/>
    <mergeCell ref="O102:O103"/>
    <mergeCell ref="P102:R102"/>
    <mergeCell ref="P103:R103"/>
    <mergeCell ref="C108:C109"/>
    <mergeCell ref="D108:E109"/>
    <mergeCell ref="F108:H109"/>
    <mergeCell ref="I108:K109"/>
    <mergeCell ref="M108:M109"/>
    <mergeCell ref="N108:N109"/>
    <mergeCell ref="P105:R105"/>
    <mergeCell ref="F106:H107"/>
    <mergeCell ref="I106:K107"/>
    <mergeCell ref="M106:M107"/>
    <mergeCell ref="N106:N107"/>
    <mergeCell ref="O106:O107"/>
    <mergeCell ref="P106:R106"/>
    <mergeCell ref="P107:R107"/>
    <mergeCell ref="O108:O109"/>
    <mergeCell ref="P108:R108"/>
    <mergeCell ref="P109:R109"/>
    <mergeCell ref="C104:C105"/>
    <mergeCell ref="D104:E105"/>
    <mergeCell ref="F104:H105"/>
    <mergeCell ref="I104:K105"/>
    <mergeCell ref="M104:M105"/>
    <mergeCell ref="N104:N105"/>
    <mergeCell ref="P110:R110"/>
    <mergeCell ref="P111:R111"/>
    <mergeCell ref="C112:C113"/>
    <mergeCell ref="D112:E113"/>
    <mergeCell ref="F112:H113"/>
    <mergeCell ref="I112:K113"/>
    <mergeCell ref="M112:M113"/>
    <mergeCell ref="N112:N113"/>
    <mergeCell ref="O112:O113"/>
    <mergeCell ref="P112:R112"/>
    <mergeCell ref="C110:C111"/>
    <mergeCell ref="D110:E111"/>
    <mergeCell ref="F110:H111"/>
    <mergeCell ref="I110:K111"/>
    <mergeCell ref="M110:M111"/>
    <mergeCell ref="N110:N111"/>
    <mergeCell ref="O110:O111"/>
    <mergeCell ref="D116:E116"/>
    <mergeCell ref="P117:Q117"/>
    <mergeCell ref="P113:R113"/>
    <mergeCell ref="F114:H115"/>
    <mergeCell ref="I114:K115"/>
    <mergeCell ref="M114:M115"/>
    <mergeCell ref="N114:N115"/>
    <mergeCell ref="O114:O115"/>
    <mergeCell ref="P114:R114"/>
    <mergeCell ref="P115:R115"/>
  </mergeCells>
  <phoneticPr fontId="2"/>
  <conditionalFormatting sqref="P23">
    <cfRule type="expression" dxfId="57" priority="46">
      <formula>P23=""</formula>
    </cfRule>
    <cfRule type="expression" dxfId="56" priority="47">
      <formula>P21&lt;&gt;""</formula>
    </cfRule>
  </conditionalFormatting>
  <conditionalFormatting sqref="P25">
    <cfRule type="expression" dxfId="55" priority="44">
      <formula>P25=""</formula>
    </cfRule>
    <cfRule type="expression" dxfId="54" priority="45">
      <formula>P23&lt;&gt;""</formula>
    </cfRule>
  </conditionalFormatting>
  <conditionalFormatting sqref="P49 P47 P45 P43 P41 P39 P37 P35 P33 P31 P29 P27">
    <cfRule type="expression" dxfId="53" priority="42">
      <formula>P27=""</formula>
    </cfRule>
    <cfRule type="expression" dxfId="52" priority="43">
      <formula>P25&lt;&gt;""</formula>
    </cfRule>
  </conditionalFormatting>
  <conditionalFormatting sqref="P115 P113 P111 P109 P107 P105 P103 P101 P97:P99 P95 P93 P91 P87 P85 P77 P75 P73 P71 P69 P67 P65 P63 P61 P59 P57 P55 P53 P51">
    <cfRule type="expression" dxfId="51" priority="40">
      <formula>P51=""</formula>
    </cfRule>
    <cfRule type="expression" dxfId="50" priority="41">
      <formula>P49&lt;&gt;""</formula>
    </cfRule>
  </conditionalFormatting>
  <conditionalFormatting sqref="P55 P57 P59">
    <cfRule type="expression" dxfId="49" priority="39">
      <formula>$N$50="No"</formula>
    </cfRule>
  </conditionalFormatting>
  <conditionalFormatting sqref="P67 P69 P71 P73 P75 P77">
    <cfRule type="expression" dxfId="48" priority="38">
      <formula>$N$62="No"</formula>
    </cfRule>
  </conditionalFormatting>
  <conditionalFormatting sqref="P73 P75 P77">
    <cfRule type="expression" dxfId="47" priority="37">
      <formula>$N$70="No"</formula>
    </cfRule>
  </conditionalFormatting>
  <conditionalFormatting sqref="P85 P87">
    <cfRule type="expression" dxfId="46" priority="36">
      <formula>$N$82="No"</formula>
    </cfRule>
  </conditionalFormatting>
  <conditionalFormatting sqref="P93">
    <cfRule type="expression" dxfId="45" priority="35">
      <formula>$N$90="No"</formula>
    </cfRule>
  </conditionalFormatting>
  <conditionalFormatting sqref="G54:K59 P54 P56 P58">
    <cfRule type="expression" dxfId="44" priority="34">
      <formula>$N$50="No"</formula>
    </cfRule>
  </conditionalFormatting>
  <conditionalFormatting sqref="G66:K77 P66 P68 P70 P72 P74 P76">
    <cfRule type="expression" dxfId="43" priority="33">
      <formula>$N$62="No"</formula>
    </cfRule>
  </conditionalFormatting>
  <conditionalFormatting sqref="H72:K77 P72 P74 P76">
    <cfRule type="expression" dxfId="42" priority="32">
      <formula>$N$70="No"</formula>
    </cfRule>
  </conditionalFormatting>
  <conditionalFormatting sqref="G84:K87 P84 P86">
    <cfRule type="expression" dxfId="41" priority="31">
      <formula>$N$82="No"</formula>
    </cfRule>
  </conditionalFormatting>
  <conditionalFormatting sqref="G92:K93 P92">
    <cfRule type="expression" dxfId="40" priority="30">
      <formula>$N$90="No"</formula>
    </cfRule>
  </conditionalFormatting>
  <conditionalFormatting sqref="J7 J11">
    <cfRule type="expression" dxfId="39" priority="28">
      <formula>J7=""</formula>
    </cfRule>
    <cfRule type="expression" dxfId="38" priority="29">
      <formula>J4&lt;&gt;""</formula>
    </cfRule>
  </conditionalFormatting>
  <conditionalFormatting sqref="L54:M59">
    <cfRule type="expression" dxfId="37" priority="27">
      <formula>$N$48="No"</formula>
    </cfRule>
  </conditionalFormatting>
  <conditionalFormatting sqref="L66:M77">
    <cfRule type="expression" dxfId="36" priority="26">
      <formula>$N$60="No"</formula>
    </cfRule>
  </conditionalFormatting>
  <conditionalFormatting sqref="L72:M77">
    <cfRule type="expression" dxfId="35" priority="25">
      <formula>$N$68="No"</formula>
    </cfRule>
  </conditionalFormatting>
  <conditionalFormatting sqref="L84:M87">
    <cfRule type="expression" dxfId="34" priority="24">
      <formula>$N$76="No"</formula>
    </cfRule>
  </conditionalFormatting>
  <conditionalFormatting sqref="L92:M93">
    <cfRule type="expression" dxfId="33" priority="23">
      <formula>$N$88="No"</formula>
    </cfRule>
  </conditionalFormatting>
  <conditionalFormatting sqref="N84">
    <cfRule type="expression" dxfId="32" priority="22" stopIfTrue="1">
      <formula>$N$82="No"</formula>
    </cfRule>
  </conditionalFormatting>
  <conditionalFormatting sqref="N92">
    <cfRule type="expression" dxfId="31" priority="21" stopIfTrue="1">
      <formula>$N$90="No"</formula>
    </cfRule>
  </conditionalFormatting>
  <conditionalFormatting sqref="N54:N59">
    <cfRule type="expression" dxfId="30" priority="20">
      <formula>$N$50="No"</formula>
    </cfRule>
  </conditionalFormatting>
  <conditionalFormatting sqref="N66:N77">
    <cfRule type="expression" dxfId="29" priority="19">
      <formula>$N$62="No"</formula>
    </cfRule>
  </conditionalFormatting>
  <conditionalFormatting sqref="N72:N77">
    <cfRule type="expression" dxfId="28" priority="18">
      <formula>$N$70="No"</formula>
    </cfRule>
  </conditionalFormatting>
  <conditionalFormatting sqref="N84:N87">
    <cfRule type="expression" dxfId="27" priority="17">
      <formula>$N$82="No"</formula>
    </cfRule>
  </conditionalFormatting>
  <conditionalFormatting sqref="N92:N93">
    <cfRule type="expression" dxfId="26" priority="16">
      <formula>$N$90="No"</formula>
    </cfRule>
  </conditionalFormatting>
  <conditionalFormatting sqref="O54:O59">
    <cfRule type="expression" dxfId="25" priority="15">
      <formula>$N$50="No"</formula>
    </cfRule>
  </conditionalFormatting>
  <conditionalFormatting sqref="O66:O77">
    <cfRule type="expression" dxfId="24" priority="14">
      <formula>$N$62="No"</formula>
    </cfRule>
  </conditionalFormatting>
  <conditionalFormatting sqref="O72:O77">
    <cfRule type="expression" dxfId="23" priority="13">
      <formula>$N$70="No"</formula>
    </cfRule>
  </conditionalFormatting>
  <conditionalFormatting sqref="O84:O87">
    <cfRule type="expression" dxfId="22" priority="12">
      <formula>$N$82="No"</formula>
    </cfRule>
  </conditionalFormatting>
  <conditionalFormatting sqref="O92:O93">
    <cfRule type="expression" dxfId="21" priority="11">
      <formula>$N$90="No"</formula>
    </cfRule>
  </conditionalFormatting>
  <conditionalFormatting sqref="J9">
    <cfRule type="expression" dxfId="20" priority="48">
      <formula>J9=""</formula>
    </cfRule>
    <cfRule type="expression" dxfId="19" priority="49">
      <formula>J10&lt;&gt;""</formula>
    </cfRule>
  </conditionalFormatting>
  <conditionalFormatting sqref="J10">
    <cfRule type="expression" dxfId="18" priority="50">
      <formula>J10=""</formula>
    </cfRule>
    <cfRule type="expression" dxfId="17" priority="51">
      <formula>J5&lt;&gt;""</formula>
    </cfRule>
  </conditionalFormatting>
  <conditionalFormatting sqref="J8">
    <cfRule type="expression" dxfId="16" priority="52">
      <formula>J8=""</formula>
    </cfRule>
    <cfRule type="expression" dxfId="15" priority="53">
      <formula>J7&lt;&gt;""</formula>
    </cfRule>
  </conditionalFormatting>
  <conditionalFormatting sqref="J12">
    <cfRule type="expression" dxfId="14" priority="9">
      <formula>J12=""</formula>
    </cfRule>
    <cfRule type="expression" dxfId="13" priority="10">
      <formula>J8&lt;&gt;""</formula>
    </cfRule>
  </conditionalFormatting>
  <conditionalFormatting sqref="P83">
    <cfRule type="expression" dxfId="12" priority="54">
      <formula>P83=""</formula>
    </cfRule>
    <cfRule type="expression" dxfId="11" priority="55">
      <formula>P77&lt;&gt;""</formula>
    </cfRule>
  </conditionalFormatting>
  <conditionalFormatting sqref="P79">
    <cfRule type="expression" dxfId="10" priority="7">
      <formula>P79=""</formula>
    </cfRule>
    <cfRule type="expression" dxfId="9" priority="8">
      <formula>P73&lt;&gt;""</formula>
    </cfRule>
  </conditionalFormatting>
  <conditionalFormatting sqref="P81">
    <cfRule type="expression" dxfId="8" priority="5">
      <formula>P81=""</formula>
    </cfRule>
    <cfRule type="expression" dxfId="7" priority="6">
      <formula>P79&lt;&gt;""</formula>
    </cfRule>
  </conditionalFormatting>
  <conditionalFormatting sqref="G80:R81">
    <cfRule type="expression" dxfId="6" priority="4">
      <formula>$N$78="No"</formula>
    </cfRule>
  </conditionalFormatting>
  <conditionalFormatting sqref="L80:M81">
    <cfRule type="expression" dxfId="5" priority="3">
      <formula>$N$60="No"</formula>
    </cfRule>
  </conditionalFormatting>
  <conditionalFormatting sqref="P89">
    <cfRule type="expression" dxfId="4" priority="56">
      <formula>P89=""</formula>
    </cfRule>
    <cfRule type="expression" dxfId="3" priority="57">
      <formula>#REF!&lt;&gt;""</formula>
    </cfRule>
  </conditionalFormatting>
  <conditionalFormatting sqref="N84">
    <cfRule type="expression" dxfId="2" priority="58" stopIfTrue="1">
      <formula>AND($N$84="Not applicable",#REF!="Not applicable")</formula>
    </cfRule>
  </conditionalFormatting>
  <conditionalFormatting sqref="J13">
    <cfRule type="expression" dxfId="1" priority="1">
      <formula>J13=""</formula>
    </cfRule>
    <cfRule type="expression" dxfId="0" priority="2">
      <formula>J9&lt;&gt;""</formula>
    </cfRule>
  </conditionalFormatting>
  <dataValidations count="3">
    <dataValidation type="list" allowBlank="1" showInputMessage="1" showErrorMessage="1" sqref="N62 N50 N90 N70 N82 N78">
      <formula1>"Yes,No"</formula1>
    </dataValidation>
    <dataValidation type="list" allowBlank="1" showInputMessage="1" showErrorMessage="1" sqref="N46:N49 N30 N36">
      <formula1>$J$16:$J$19</formula1>
    </dataValidation>
    <dataValidation type="list" allowBlank="1" showInputMessage="1" showErrorMessage="1" sqref="N28 N114 N112 N110 N108 N106 N104 N102 N98:N100 N96 N94 N92 N74 N72 N66 N56 N54 N44 N42 N40 N38 N32 N26 N24 N22 N34 N76 N60 N68 N80 N84:N88">
      <formula1>$J$16:$J$18</formula1>
    </dataValidation>
  </dataValidations>
  <hyperlinks>
    <hyperlink ref="J13" r:id="rId1"/>
  </hyperlinks>
  <printOptions horizontalCentered="1"/>
  <pageMargins left="0.23622047244094491" right="0.23622047244094491" top="0.74803149606299213" bottom="0.74803149606299213" header="0.31496062992125984" footer="0.31496062992125984"/>
  <pageSetup paperSize="9" scale="52" fitToHeight="0" orientation="portrait" r:id="rId2"/>
  <headerFooter>
    <oddFooter>&amp;CP.&amp;P/&amp;N</oddFooter>
  </headerFooter>
  <rowBreaks count="2" manualBreakCount="2">
    <brk id="49" max="18" man="1"/>
    <brk id="99" max="1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Japanese_和文</vt:lpstr>
      <vt:lpstr>Japanese_和文 (記入例)</vt:lpstr>
      <vt:lpstr>English_英文</vt:lpstr>
      <vt:lpstr>English_英文 (Entry example)</vt:lpstr>
      <vt:lpstr>English_英文!Print_Area</vt:lpstr>
      <vt:lpstr>'English_英文 (Entry example)'!Print_Area</vt:lpstr>
      <vt:lpstr>Japanese_和文!Print_Area</vt:lpstr>
      <vt:lpstr>'Japanese_和文 (記入例)'!Print_Area</vt:lpstr>
      <vt:lpstr>English_英文!Print_Titles</vt:lpstr>
      <vt:lpstr>'English_英文 (Entry example)'!Print_Titles</vt:lpstr>
      <vt:lpstr>Japanese_和文!Print_Titles</vt:lpstr>
      <vt:lpstr>'Japanese_和文 (記入例)'!Print_Titles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渡辺 朋美</cp:lastModifiedBy>
  <cp:lastPrinted>2020-04-21T00:28:21Z</cp:lastPrinted>
  <dcterms:created xsi:type="dcterms:W3CDTF">2015-11-10T23:37:02Z</dcterms:created>
  <dcterms:modified xsi:type="dcterms:W3CDTF">2020-07-07T04:59:44Z</dcterms:modified>
</cp:coreProperties>
</file>